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7" documentId="13_ncr:1_{75AE8261-7448-42AB-956E-1EBAB0AA1CF3}" xr6:coauthVersionLast="47" xr6:coauthVersionMax="47" xr10:uidLastSave="{4FDFA811-FD3A-4958-9091-30BEE777F570}"/>
  <bookViews>
    <workbookView xWindow="28680" yWindow="-120" windowWidth="29040" windowHeight="15840" xr2:uid="{F8B335B8-5951-4B63-AA27-5D03927825D6}"/>
  </bookViews>
  <sheets>
    <sheet name="Sheet1" sheetId="1" r:id="rId1"/>
  </sheets>
  <definedNames>
    <definedName name="_xlnm._FilterDatabase" localSheetId="0" hidden="1">Sheet1!$A$1:$J$119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1" l="1"/>
  <c r="F114" i="1"/>
  <c r="F116" i="1"/>
  <c r="F115" i="1"/>
  <c r="G49" i="1"/>
  <c r="E49" i="1"/>
  <c r="G48" i="1"/>
  <c r="G119" i="1" s="1"/>
  <c r="E48" i="1"/>
</calcChain>
</file>

<file path=xl/sharedStrings.xml><?xml version="1.0" encoding="utf-8"?>
<sst xmlns="http://schemas.openxmlformats.org/spreadsheetml/2006/main" count="303" uniqueCount="234">
  <si>
    <t xml:space="preserve">Event Name </t>
  </si>
  <si>
    <t xml:space="preserve">Location of Event </t>
  </si>
  <si>
    <t>Total spent on room Hire 
£</t>
  </si>
  <si>
    <t>Total spent on alchohol 
£</t>
  </si>
  <si>
    <t>Total spent on non alcoholic drinks 
£</t>
  </si>
  <si>
    <t xml:space="preserve">Total Spent on Food £ </t>
  </si>
  <si>
    <t>Total Spent on Staffing the event (inc hospitality staff / entertainment staff / security staff 
£</t>
  </si>
  <si>
    <t>Any other spend on the event (eg Equipment hire / room dressing / transport to and from the event) 
£</t>
  </si>
  <si>
    <t>Total spend where split not available / unknown
£</t>
  </si>
  <si>
    <t>Our Stars Department Event - IHE staff only (23rd June 2022)</t>
  </si>
  <si>
    <t>Grand Hotel Function room</t>
  </si>
  <si>
    <t xml:space="preserve"> </t>
  </si>
  <si>
    <t>Maritime House</t>
  </si>
  <si>
    <t>Sustainable Construction Summit</t>
  </si>
  <si>
    <t>The Grand Hotel</t>
  </si>
  <si>
    <t xml:space="preserve">Inshore Fisheries and Conservation Authority - Technical Advisory Group Conference </t>
  </si>
  <si>
    <t>Grand Jersey</t>
  </si>
  <si>
    <t>Combined figure for room hire and food and drink provided in column J</t>
  </si>
  <si>
    <t>Regualtion Staff conference</t>
  </si>
  <si>
    <t xml:space="preserve">Royal Yacht hotel </t>
  </si>
  <si>
    <t xml:space="preserve">Regualtion Summer Event </t>
  </si>
  <si>
    <t xml:space="preserve">Ouanise Beach </t>
  </si>
  <si>
    <t>Recruitment open evening</t>
  </si>
  <si>
    <t>3rd Floor The Parade</t>
  </si>
  <si>
    <t>Swearing-in of new Police Officers</t>
  </si>
  <si>
    <t>Police Headquarters</t>
  </si>
  <si>
    <t>Pride</t>
  </si>
  <si>
    <t>Financial Crime Workshop - 20 Jan</t>
  </si>
  <si>
    <t>Pomme d'Or</t>
  </si>
  <si>
    <t>Local Economy - Future Economy Workshop - 24 Jan</t>
  </si>
  <si>
    <t>Radisson Blu</t>
  </si>
  <si>
    <t>Local Economy - Future Economy Workshop - 25 Jan</t>
  </si>
  <si>
    <t>Local Economy - Future Economy Workshop - 26 Jan</t>
  </si>
  <si>
    <t>Local Economy - Future Economy Workshop - 27 Jan</t>
  </si>
  <si>
    <t>HVR / Growth &amp; Trade - Estate Agent &amp; Property Lawyer Update - 03 Mar</t>
  </si>
  <si>
    <t xml:space="preserve">Pomme d'Or </t>
  </si>
  <si>
    <t>Local Economy - CIP 1 - Arts Strategy Launch - 03 Mar</t>
  </si>
  <si>
    <t>Highlands College</t>
  </si>
  <si>
    <t>HVR / Growth &amp; Trade Spring Event - 24 Mar</t>
  </si>
  <si>
    <t>Financial Crime Event - 12 April</t>
  </si>
  <si>
    <t>HVR / Growth &amp; Trade Business Event - 27 April</t>
  </si>
  <si>
    <t>Jersey Museum</t>
  </si>
  <si>
    <t>Local Economy - Heritage Strategy Launch - 04 May</t>
  </si>
  <si>
    <t>see ***</t>
  </si>
  <si>
    <t>Financial Crime Authorities quarterly workshop - 28 June</t>
  </si>
  <si>
    <t>Financal Crime Presentation - 14 July</t>
  </si>
  <si>
    <t xml:space="preserve">Radisson </t>
  </si>
  <si>
    <t>Economists - Fiscal Policy Panel (Medium-term Report) - 15 July</t>
  </si>
  <si>
    <t>HVR / Growth &amp; Trade BBQ sponsored by Kleinwort Hambros (£2,500) - 21 July</t>
  </si>
  <si>
    <t xml:space="preserve">Durrell </t>
  </si>
  <si>
    <t>Local Economy - Creative Conversations - 1 Aug</t>
  </si>
  <si>
    <t>Library</t>
  </si>
  <si>
    <t>Local Economy - Sunshine Sessions - 4 Aug</t>
  </si>
  <si>
    <t>Les Jardins de la Mer</t>
  </si>
  <si>
    <t>Local Economy - Creative Conversations - 8 Aug</t>
  </si>
  <si>
    <t>Local Economy - Compline Service - 10 Aug</t>
  </si>
  <si>
    <t>Town Church</t>
  </si>
  <si>
    <t>Local Economy - Sunshine Sessions - 10 Aug</t>
  </si>
  <si>
    <t xml:space="preserve">Les Jardins de la Mer </t>
  </si>
  <si>
    <t>Local Economy - Films in the Park - 11 Aug</t>
  </si>
  <si>
    <t>Howard Davis Park</t>
  </si>
  <si>
    <t>Local Economy - Festival of Song - 11 Aug</t>
  </si>
  <si>
    <t>Local Economy - Festival of Song - 12 Aug</t>
  </si>
  <si>
    <t>Chateau Vermont</t>
  </si>
  <si>
    <t>Local Economy - Creative Conversations - 15 Aug</t>
  </si>
  <si>
    <t>Local Economy - Songwriters' Society Open Mic - 17 Aug</t>
  </si>
  <si>
    <t>The Distillery (Channel Island Liquor Company)</t>
  </si>
  <si>
    <t>Local Economy - Film screening: Silent Running (1972) - 18 Aug</t>
  </si>
  <si>
    <t>Local Economy - Songwriters' Society Band Night - 19 Aug</t>
  </si>
  <si>
    <t>Weighbridge</t>
  </si>
  <si>
    <t>Local Economy - Creative Conversations - 22 Aug</t>
  </si>
  <si>
    <t>Local Economy - Songwriter Circle  - 23 Aug</t>
  </si>
  <si>
    <t>Local Economy - Live music - The Ferret &amp; Olly Blues Duo - 24 Aug</t>
  </si>
  <si>
    <t>Local Economy - Peter and the Wolf - 25 Aug</t>
  </si>
  <si>
    <t>Town Hall</t>
  </si>
  <si>
    <t>Local Economy - Peter and the Wolf - 26 Aug</t>
  </si>
  <si>
    <t>Local Economy - Popup dance performance - 27 Aug</t>
  </si>
  <si>
    <t>West Centre</t>
  </si>
  <si>
    <t>Local Economy - Music Video Screening - 31 Aug</t>
  </si>
  <si>
    <t>Winston Churchill Park</t>
  </si>
  <si>
    <t>Local Economy - The Sea in Opera and Art Song - 03 Sept</t>
  </si>
  <si>
    <t>Local Economy - Creative Conversations - 05 Sept</t>
  </si>
  <si>
    <t>Local Economy - The Sea in Opera and Art Song - Sea Fever - 10 Sept</t>
  </si>
  <si>
    <t>Local Economy - Creative Conversations - 12 Sept</t>
  </si>
  <si>
    <t>Local Economy - Songwriters' Society Open Mic - 14 Sept</t>
  </si>
  <si>
    <t>Distillery</t>
  </si>
  <si>
    <t>Local Economy - Baby Bach: with Violinist Callum Smart - 14 Sept</t>
  </si>
  <si>
    <t xml:space="preserve">D'Auvergne School </t>
  </si>
  <si>
    <t>Plat Douet School</t>
  </si>
  <si>
    <t>Local Economy - Songwriters' Society Open Mic - 15 Sept</t>
  </si>
  <si>
    <t>Coronation Park</t>
  </si>
  <si>
    <t>Local Economy - Film screening: Les Vacances de M Hulot - 15 Sept</t>
  </si>
  <si>
    <t>Local Economy - Baby Bach: with Violinist Callum Smart - 15 Sept</t>
  </si>
  <si>
    <t>Cheeky Monkeys Nursery</t>
  </si>
  <si>
    <t>Local Economy - Sundowner Classical Concert - 15 Sept</t>
  </si>
  <si>
    <t>Local Economy - Songwriter Circle  - 20 Sept</t>
  </si>
  <si>
    <t>Local Economy - Live music - Juniper - 21 Sept</t>
  </si>
  <si>
    <t>Local Economy - The Sea in Opera and Art Song - 24 Sept</t>
  </si>
  <si>
    <t>Local Economy - Creative Conversations - 26 Sept</t>
  </si>
  <si>
    <t>Financial Crime Workshop - 27 Sept</t>
  </si>
  <si>
    <t xml:space="preserve"> Pomme d'Or Hotel</t>
  </si>
  <si>
    <t>Financial Crime Event - 28 Sept</t>
  </si>
  <si>
    <t xml:space="preserve">Radisson Blu  </t>
  </si>
  <si>
    <t>Local Economy - Songwriters' Society Open Mic - 28 Sept</t>
  </si>
  <si>
    <t>Local Economy - Latin Jazz - Adria Godfrey - 29 Sept</t>
  </si>
  <si>
    <t>Harbour Gallery</t>
  </si>
  <si>
    <t>Local Economy - Corn Riots Festival - 30 Sept - 2 Oct</t>
  </si>
  <si>
    <t>Royal Square, Broad Street. Parade Park</t>
  </si>
  <si>
    <t>Financial Crime Event - 19 Oct</t>
  </si>
  <si>
    <t xml:space="preserve">Radisson Blu </t>
  </si>
  <si>
    <t>Financial Crime Event - Moneyval Presentation/Training - 01 Nov</t>
  </si>
  <si>
    <t xml:space="preserve">Grand Jersey </t>
  </si>
  <si>
    <t>Financial Crime Event - Moneyval Presentation/Training - 02 Nov</t>
  </si>
  <si>
    <t>Economists - Fiscal Policy Panel Report Presentation - 09 Nov</t>
  </si>
  <si>
    <t>Local Economy - CIP 2 - Arts Strategy Launch - 16 Nov</t>
  </si>
  <si>
    <t>Jason Butler's studio, Commercial Buildings</t>
  </si>
  <si>
    <t>Financial Crime Event - 16 Nov</t>
  </si>
  <si>
    <t>HVR /Growth &amp; Trade - Breakfast briefing</t>
  </si>
  <si>
    <t>Edwardian Manchester Hotel, Manchester</t>
  </si>
  <si>
    <t>Official Opening of CERT.JE****</t>
  </si>
  <si>
    <t>CERTJE Office</t>
  </si>
  <si>
    <t>Cyber Essentials for Jersey Organisations****</t>
  </si>
  <si>
    <t>Pomme d'Or Hotel</t>
  </si>
  <si>
    <t>JOIC and CERTJE - Data Protection and Cyber Security Workshop****</t>
  </si>
  <si>
    <t>Mock cyber incident response event (charity sector)****</t>
  </si>
  <si>
    <t>Mock cyber incident response event (SMEs)****</t>
  </si>
  <si>
    <t>Mock cyber incident response event (business community)****</t>
  </si>
  <si>
    <t>Mock cyber incident response event (directors and NEDs)****</t>
  </si>
  <si>
    <t>Women in Tech webinar****</t>
  </si>
  <si>
    <t>Channel Islands Cyber Security Conference****</t>
  </si>
  <si>
    <t>Is a role in cyber security with CERTJE for you?****</t>
  </si>
  <si>
    <t>CERTJE - Testing our cyber crisis comms protocols****</t>
  </si>
  <si>
    <t>The Club Hotel and Spa</t>
  </si>
  <si>
    <t>Financial Services - JFL &amp; JFSC event</t>
  </si>
  <si>
    <t>The Royal Yacht</t>
  </si>
  <si>
    <t>*  Tea/coffee/pastries/cookies package charge</t>
  </si>
  <si>
    <t>**  Working lunch package charge</t>
  </si>
  <si>
    <t>*** Cross-charge package from Highlands: non-alcoholic drinks and food</t>
  </si>
  <si>
    <t>**** Costs fully funded through sponsorship</t>
  </si>
  <si>
    <t xml:space="preserve">***** Continental breakfast and tea/coffee/cookie break for 300 </t>
  </si>
  <si>
    <t>Skills show &amp; Careers Fairs and talks (various schools)</t>
  </si>
  <si>
    <t>Fort &amp; schools</t>
  </si>
  <si>
    <t>Our Stars 2022 - Jersey Public Service Awards (GoJ funded)</t>
  </si>
  <si>
    <t>Royal Jersey Showground, Trinity</t>
  </si>
  <si>
    <t xml:space="preserve">The Yard, St Helier </t>
  </si>
  <si>
    <t>The Royal Yacht Hotel</t>
  </si>
  <si>
    <t xml:space="preserve">Broad Street </t>
  </si>
  <si>
    <t>JCIS AGM</t>
  </si>
  <si>
    <t>Jersey Museum /  The Yard</t>
  </si>
  <si>
    <t>JHA 'Our Stars' Departmental Awards</t>
  </si>
  <si>
    <t>Maritime Museum</t>
  </si>
  <si>
    <t xml:space="preserve">Covid Awards </t>
  </si>
  <si>
    <t>Parish of St Helier</t>
  </si>
  <si>
    <t>Embrace our Difference</t>
  </si>
  <si>
    <t>Jersey Library</t>
  </si>
  <si>
    <t>CLS Our Stars Awards</t>
  </si>
  <si>
    <t>Opening Howard Davis Hall</t>
  </si>
  <si>
    <t xml:space="preserve">Howard Davis Hall </t>
  </si>
  <si>
    <t xml:space="preserve">Howard Davis Hall soft opening </t>
  </si>
  <si>
    <t xml:space="preserve">Social Prescribing </t>
  </si>
  <si>
    <t xml:space="preserve">Beresford Street Kitchen </t>
  </si>
  <si>
    <t>Tax Changes Road Show</t>
  </si>
  <si>
    <t>St Helier Library 11.10.22</t>
  </si>
  <si>
    <t>St Clement Parish Hall 20.10.22</t>
  </si>
  <si>
    <t>St Peter Parish Hall 15.11.22</t>
  </si>
  <si>
    <t>Our Stars</t>
  </si>
  <si>
    <t>Radisson Blu - St Helier</t>
  </si>
  <si>
    <t xml:space="preserve">Participation Event </t>
  </si>
  <si>
    <t xml:space="preserve">Opening of First Tower Youth and Community Centre </t>
  </si>
  <si>
    <t xml:space="preserve">First Tower Youth and Community Centre </t>
  </si>
  <si>
    <t>Digital Event</t>
  </si>
  <si>
    <t>Language Policy Launch</t>
  </si>
  <si>
    <t>Jèrriais Launch</t>
  </si>
  <si>
    <t>Graduation ceremony</t>
  </si>
  <si>
    <t>Great Hall, Highlands College</t>
  </si>
  <si>
    <t>Retirement SIAS team member</t>
  </si>
  <si>
    <t>Garden, Education Dept</t>
  </si>
  <si>
    <t>Jersey Skills Show</t>
  </si>
  <si>
    <t>Fort Regent</t>
  </si>
  <si>
    <t>Trackers Graduation</t>
  </si>
  <si>
    <t>Hautlieu School</t>
  </si>
  <si>
    <t>Ministerial event</t>
  </si>
  <si>
    <t>Highlands Campus</t>
  </si>
  <si>
    <t xml:space="preserve">Staff Retirement </t>
  </si>
  <si>
    <t xml:space="preserve">Polish Ambassador visit </t>
  </si>
  <si>
    <t xml:space="preserve">Jersey </t>
  </si>
  <si>
    <t xml:space="preserve">European Diplomatic Dinner </t>
  </si>
  <si>
    <t xml:space="preserve">London </t>
  </si>
  <si>
    <t>£20,656.00 of which £17,913.00 came from sponsorship - GoJ spend £2,742.00</t>
  </si>
  <si>
    <t>For all events, including 3 further roadshows after 17.11.22: Information Leaflets £690.00, Radio Advertising of event £4,400.00, Banners and posters for the events £1,100.00.   Average spend per event £1,032.00</t>
  </si>
  <si>
    <t>Georgian House</t>
  </si>
  <si>
    <t>*£93.75</t>
  </si>
  <si>
    <t>*£240.00</t>
  </si>
  <si>
    <t>*£125.00</t>
  </si>
  <si>
    <t>*£400.00</t>
  </si>
  <si>
    <t>*£300.00</t>
  </si>
  <si>
    <t>*£1895.23</t>
  </si>
  <si>
    <t>*£960.00</t>
  </si>
  <si>
    <t>*£499.00</t>
  </si>
  <si>
    <t>*£120.00</t>
  </si>
  <si>
    <t>*£1451.42</t>
  </si>
  <si>
    <t>**£568.10</t>
  </si>
  <si>
    <t>**£408.00</t>
  </si>
  <si>
    <t>**£134.55</t>
  </si>
  <si>
    <t>***£638.50</t>
  </si>
  <si>
    <t xml:space="preserve">Farewell to ITV Employee </t>
  </si>
  <si>
    <t>Combined figure for food and drink provided in column J</t>
  </si>
  <si>
    <t>See total in column G</t>
  </si>
  <si>
    <t>Combined figure for alcoholic and non-alcoholic drinks  provided in column J</t>
  </si>
  <si>
    <t>Combined figure for alcoholic and food  provided in column G</t>
  </si>
  <si>
    <t>Jersey Care Model public meeting, with discussion panel</t>
  </si>
  <si>
    <t>Government of Jersey Studio, The Parade</t>
  </si>
  <si>
    <t xml:space="preserve">Government of Jersey Funded </t>
  </si>
  <si>
    <t xml:space="preserve">Jersey Design Awards </t>
  </si>
  <si>
    <t xml:space="preserve">Jersey Museum </t>
  </si>
  <si>
    <t>Chief Operating Office Our Stars 2022 (GoJ funded)</t>
  </si>
  <si>
    <t>See Column J</t>
  </si>
  <si>
    <t>JHA Charity Ladder Climb (Wellbeing Week)</t>
  </si>
  <si>
    <t>Shoulder to Shoulder</t>
  </si>
  <si>
    <t>*£931.00</t>
  </si>
  <si>
    <t>******£5,273.81</t>
  </si>
  <si>
    <t>*£2000</t>
  </si>
  <si>
    <t>*£118.90</t>
  </si>
  <si>
    <t>*£1760.00</t>
  </si>
  <si>
    <t xml:space="preserve">Notes </t>
  </si>
  <si>
    <t>Assorted Merchandise £500.00</t>
  </si>
  <si>
    <t xml:space="preserve">Sponsor Funded </t>
  </si>
  <si>
    <t>It was paid for from a fund on the provision that the monies should be used for the purpose of an awards event for HCS staff to recognise and reward them for the work through the pandemic</t>
  </si>
  <si>
    <t>(£16,735 of the total cost of alcohol was funded independently)</t>
  </si>
  <si>
    <r>
      <t>Our Stars 2022 - Jersey Public Service Awards</t>
    </r>
    <r>
      <rPr>
        <b/>
        <sz val="11"/>
        <rFont val="Arial"/>
        <family val="2"/>
      </rPr>
      <t xml:space="preserve"> (Sponsor funded)</t>
    </r>
  </si>
  <si>
    <r>
      <t xml:space="preserve">The cost of hiring the venue was funded by Government of Jersey. </t>
    </r>
    <r>
      <rPr>
        <b/>
        <sz val="11"/>
        <color theme="1"/>
        <rFont val="Arial"/>
        <family val="2"/>
      </rPr>
      <t>External sponsorship funded the costs food and beverages.</t>
    </r>
  </si>
  <si>
    <r>
      <t>Chief Operating Office Our Stars 2022  (</t>
    </r>
    <r>
      <rPr>
        <b/>
        <sz val="11"/>
        <rFont val="Arial"/>
        <family val="2"/>
      </rPr>
      <t>Sponsor funded</t>
    </r>
    <r>
      <rPr>
        <sz val="11"/>
        <rFont val="Arial"/>
        <family val="2"/>
      </rPr>
      <t>*)</t>
    </r>
  </si>
  <si>
    <r>
      <t>HCS Our Stars (costs from</t>
    </r>
    <r>
      <rPr>
        <b/>
        <sz val="11"/>
        <rFont val="Arial"/>
        <family val="2"/>
      </rPr>
      <t xml:space="preserve"> an award fund*</t>
    </r>
    <r>
      <rPr>
        <sz val="11"/>
        <rFont val="Arial"/>
        <family val="2"/>
      </rPr>
      <t xml:space="preserve">) </t>
    </r>
  </si>
  <si>
    <t xml:space="preserve">*Sponsor Funded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</si>
</sst>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0" x14ac:knownFonts="1">
    <font>
      <sz val="11"/>
      <color theme="1"/>
      <name val="Calibri"/>
      <family val="2"/>
      <scheme val="minor"/>
    </font>
    <font>
      <sz val="8"/>
      <name val="Calibri"/>
      <family val="2"/>
      <scheme val="minor"/>
    </font>
    <font>
      <b/>
      <sz val="11"/>
      <color theme="1"/>
      <name val="Arial"/>
      <family val="2"/>
    </font>
    <font>
      <sz val="11"/>
      <color theme="1"/>
      <name val="Arial"/>
      <family val="2"/>
    </font>
    <font>
      <sz val="11"/>
      <color rgb="FF000000"/>
      <name val="Arial"/>
      <family val="2"/>
    </font>
    <font>
      <sz val="11"/>
      <name val="Arial"/>
      <family val="2"/>
    </font>
    <font>
      <sz val="11"/>
      <color theme="0" tint="-0.34998626667073579"/>
      <name val="Arial"/>
      <family val="2"/>
    </font>
    <font>
      <sz val="11"/>
      <color rgb="FF1E0A3C"/>
      <name val="Arial"/>
      <family val="2"/>
    </font>
    <font>
      <b/>
      <sz val="11"/>
      <name val="Arial"/>
      <family val="2"/>
    </font>
    <font>
      <sz val="11"/>
      <color rgb="FF242424"/>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82">
    <xf numFmtId="0" fontId="0" fillId="0" borderId="0" xfId="0"/>
    <xf numFmtId="0" fontId="2" fillId="0" borderId="1" xfId="0" applyFont="1" applyBorder="1" applyAlignment="1">
      <alignment horizontal="center" vertical="top"/>
    </xf>
    <xf numFmtId="0" fontId="2" fillId="0" borderId="1" xfId="0" applyFont="1" applyBorder="1" applyAlignment="1">
      <alignment horizontal="center" vertical="top" wrapText="1"/>
    </xf>
    <xf numFmtId="164" fontId="2" fillId="0" borderId="1" xfId="0" applyNumberFormat="1" applyFont="1" applyBorder="1" applyAlignment="1">
      <alignment horizontal="center" vertical="top" wrapText="1"/>
    </xf>
    <xf numFmtId="164" fontId="2" fillId="2" borderId="1" xfId="0" applyNumberFormat="1" applyFont="1" applyFill="1" applyBorder="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xf>
    <xf numFmtId="0" fontId="3" fillId="0" borderId="1" xfId="0" applyFont="1" applyBorder="1" applyAlignment="1">
      <alignment vertical="top" wrapText="1"/>
    </xf>
    <xf numFmtId="164" fontId="3" fillId="0" borderId="1" xfId="0" applyNumberFormat="1" applyFont="1" applyBorder="1" applyAlignment="1">
      <alignment horizontal="right" vertical="top"/>
    </xf>
    <xf numFmtId="164" fontId="3" fillId="0" borderId="1" xfId="0" applyNumberFormat="1" applyFont="1" applyBorder="1" applyAlignment="1">
      <alignment horizontal="right" vertical="top" wrapText="1"/>
    </xf>
    <xf numFmtId="0" fontId="3" fillId="0" borderId="0" xfId="0" applyFont="1" applyAlignment="1">
      <alignment vertical="top"/>
    </xf>
    <xf numFmtId="0" fontId="4" fillId="0" borderId="1" xfId="0" applyFont="1" applyFill="1" applyBorder="1" applyAlignment="1">
      <alignment vertical="top" wrapText="1"/>
    </xf>
    <xf numFmtId="0" fontId="4" fillId="0" borderId="1" xfId="0" applyFont="1" applyBorder="1" applyAlignment="1">
      <alignment vertical="top"/>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xf>
    <xf numFmtId="164" fontId="4" fillId="0" borderId="1" xfId="0" applyNumberFormat="1" applyFont="1" applyFill="1" applyBorder="1" applyAlignment="1">
      <alignment horizontal="right" vertical="top"/>
    </xf>
    <xf numFmtId="0" fontId="3" fillId="0" borderId="0" xfId="0" applyFont="1" applyFill="1" applyAlignment="1">
      <alignment vertical="top"/>
    </xf>
    <xf numFmtId="164" fontId="4" fillId="0" borderId="1" xfId="0" applyNumberFormat="1" applyFont="1" applyBorder="1" applyAlignment="1">
      <alignment horizontal="right" vertical="top"/>
    </xf>
    <xf numFmtId="0" fontId="3" fillId="0" borderId="1" xfId="0" applyFont="1" applyBorder="1" applyAlignment="1">
      <alignment vertical="top"/>
    </xf>
    <xf numFmtId="0" fontId="4" fillId="0" borderId="1" xfId="0" applyFont="1" applyFill="1" applyBorder="1" applyAlignment="1">
      <alignment horizontal="right" vertical="top" wrapText="1"/>
    </xf>
    <xf numFmtId="164" fontId="5" fillId="0" borderId="1" xfId="0" applyNumberFormat="1" applyFont="1" applyBorder="1" applyAlignment="1">
      <alignment horizontal="right" vertical="top" wrapText="1"/>
    </xf>
    <xf numFmtId="164" fontId="5"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xf>
    <xf numFmtId="0" fontId="3" fillId="0" borderId="0" xfId="0" applyFont="1"/>
    <xf numFmtId="164" fontId="6" fillId="2" borderId="1" xfId="0" applyNumberFormat="1" applyFont="1" applyFill="1" applyBorder="1" applyAlignment="1">
      <alignment horizontal="right" vertical="top"/>
    </xf>
    <xf numFmtId="0" fontId="3" fillId="0" borderId="1" xfId="0" applyFont="1" applyFill="1" applyBorder="1" applyAlignment="1">
      <alignment vertical="top"/>
    </xf>
    <xf numFmtId="164" fontId="3" fillId="0" borderId="1" xfId="0" applyNumberFormat="1" applyFont="1" applyFill="1" applyBorder="1" applyAlignment="1">
      <alignment horizontal="right" vertical="top" wrapText="1"/>
    </xf>
    <xf numFmtId="0" fontId="3" fillId="0" borderId="0" xfId="0" applyFont="1" applyFill="1"/>
    <xf numFmtId="0" fontId="3" fillId="0" borderId="1" xfId="0" applyFont="1" applyBorder="1" applyAlignment="1">
      <alignment horizontal="left" vertical="top" wrapText="1"/>
    </xf>
    <xf numFmtId="8" fontId="3" fillId="0" borderId="1" xfId="0" applyNumberFormat="1" applyFont="1" applyBorder="1" applyAlignment="1">
      <alignment horizontal="right" vertical="top"/>
    </xf>
    <xf numFmtId="0" fontId="3" fillId="0" borderId="1" xfId="0" applyFont="1" applyFill="1" applyBorder="1" applyAlignment="1">
      <alignment horizontal="left" vertical="top"/>
    </xf>
    <xf numFmtId="0" fontId="5" fillId="0" borderId="1" xfId="0" applyFont="1" applyFill="1" applyBorder="1" applyAlignment="1">
      <alignment horizontal="left" vertical="top"/>
    </xf>
    <xf numFmtId="8" fontId="3" fillId="0" borderId="1" xfId="0" applyNumberFormat="1" applyFont="1" applyFill="1" applyBorder="1" applyAlignment="1">
      <alignment horizontal="right" vertical="top"/>
    </xf>
    <xf numFmtId="0" fontId="5" fillId="0" borderId="1" xfId="0" applyFont="1" applyBorder="1" applyAlignment="1">
      <alignment horizontal="left" vertical="top"/>
    </xf>
    <xf numFmtId="164" fontId="3" fillId="2" borderId="2" xfId="0" applyNumberFormat="1" applyFont="1" applyFill="1" applyBorder="1" applyAlignment="1">
      <alignment horizontal="right" vertical="top"/>
    </xf>
    <xf numFmtId="164" fontId="3" fillId="2" borderId="3" xfId="0" applyNumberFormat="1" applyFont="1" applyFill="1" applyBorder="1" applyAlignment="1">
      <alignment horizontal="right" vertical="top"/>
    </xf>
    <xf numFmtId="164" fontId="3" fillId="2" borderId="4" xfId="0" applyNumberFormat="1" applyFont="1" applyFill="1" applyBorder="1" applyAlignment="1">
      <alignment horizontal="right" vertical="top"/>
    </xf>
    <xf numFmtId="0" fontId="5" fillId="0" borderId="1" xfId="0" applyFont="1" applyFill="1" applyBorder="1" applyAlignment="1">
      <alignment vertical="top"/>
    </xf>
    <xf numFmtId="0" fontId="3" fillId="0" borderId="2" xfId="0" applyFont="1" applyFill="1" applyBorder="1" applyAlignment="1">
      <alignment vertical="top"/>
    </xf>
    <xf numFmtId="164" fontId="3" fillId="0" borderId="2" xfId="0" applyNumberFormat="1" applyFont="1" applyFill="1" applyBorder="1" applyAlignment="1">
      <alignment horizontal="right" vertical="top" wrapText="1"/>
    </xf>
    <xf numFmtId="164" fontId="3" fillId="0" borderId="2" xfId="0" applyNumberFormat="1" applyFont="1" applyFill="1" applyBorder="1" applyAlignment="1">
      <alignment horizontal="right" vertical="top"/>
    </xf>
    <xf numFmtId="0" fontId="3" fillId="0" borderId="3" xfId="0" applyFont="1" applyBorder="1" applyAlignment="1">
      <alignment vertical="top"/>
    </xf>
    <xf numFmtId="164" fontId="3" fillId="0" borderId="3" xfId="0" applyNumberFormat="1" applyFont="1" applyBorder="1" applyAlignment="1">
      <alignment horizontal="right" vertical="top"/>
    </xf>
    <xf numFmtId="164" fontId="3" fillId="0" borderId="3" xfId="0" applyNumberFormat="1" applyFont="1" applyBorder="1" applyAlignment="1">
      <alignment horizontal="right" vertical="top" wrapText="1"/>
    </xf>
    <xf numFmtId="0" fontId="3" fillId="0" borderId="4" xfId="0" applyFont="1" applyBorder="1" applyAlignment="1">
      <alignment vertical="top"/>
    </xf>
    <xf numFmtId="164" fontId="3" fillId="0" borderId="4" xfId="0" applyNumberFormat="1" applyFont="1" applyBorder="1" applyAlignment="1">
      <alignment horizontal="right" vertical="top"/>
    </xf>
    <xf numFmtId="164" fontId="3" fillId="0" borderId="4" xfId="0" applyNumberFormat="1" applyFont="1" applyBorder="1" applyAlignment="1">
      <alignment horizontal="right" vertical="top" wrapText="1"/>
    </xf>
    <xf numFmtId="8" fontId="3" fillId="0" borderId="1" xfId="0" applyNumberFormat="1" applyFont="1" applyBorder="1" applyAlignment="1">
      <alignment horizontal="right" vertical="top" wrapText="1"/>
    </xf>
    <xf numFmtId="164" fontId="2" fillId="0" borderId="1" xfId="0" applyNumberFormat="1" applyFont="1" applyFill="1" applyBorder="1" applyAlignment="1">
      <alignment horizontal="right" vertical="top"/>
    </xf>
    <xf numFmtId="164" fontId="2" fillId="0" borderId="1" xfId="0" applyNumberFormat="1" applyFont="1" applyFill="1" applyBorder="1" applyAlignment="1">
      <alignment horizontal="right" vertical="top" wrapText="1"/>
    </xf>
    <xf numFmtId="0" fontId="3" fillId="0" borderId="0" xfId="0" applyFont="1" applyAlignment="1">
      <alignment vertical="top" wrapText="1"/>
    </xf>
    <xf numFmtId="0" fontId="2" fillId="0" borderId="0" xfId="0" applyFont="1" applyFill="1" applyAlignment="1">
      <alignment vertical="top" wrapText="1"/>
    </xf>
    <xf numFmtId="0" fontId="3" fillId="0" borderId="1" xfId="0" applyFont="1" applyFill="1" applyBorder="1"/>
    <xf numFmtId="8" fontId="3" fillId="0" borderId="1" xfId="0" applyNumberFormat="1" applyFont="1" applyFill="1" applyBorder="1" applyAlignment="1">
      <alignment horizontal="right"/>
    </xf>
    <xf numFmtId="8" fontId="3" fillId="0" borderId="1" xfId="0" applyNumberFormat="1" applyFont="1" applyFill="1" applyBorder="1"/>
    <xf numFmtId="164" fontId="3" fillId="0" borderId="1" xfId="0" applyNumberFormat="1" applyFont="1" applyFill="1" applyBorder="1"/>
    <xf numFmtId="164" fontId="2" fillId="0" borderId="1" xfId="0" applyNumberFormat="1" applyFont="1" applyBorder="1" applyAlignment="1">
      <alignment horizontal="right" vertical="top"/>
    </xf>
    <xf numFmtId="164" fontId="2" fillId="0" borderId="1" xfId="0" applyNumberFormat="1" applyFont="1" applyBorder="1" applyAlignment="1">
      <alignment horizontal="right" vertical="top" wrapText="1"/>
    </xf>
    <xf numFmtId="0" fontId="2" fillId="0" borderId="0" xfId="0" applyFont="1" applyAlignment="1">
      <alignment vertical="top" wrapText="1"/>
    </xf>
    <xf numFmtId="164" fontId="4" fillId="0" borderId="1" xfId="0" applyNumberFormat="1" applyFont="1" applyBorder="1" applyAlignment="1">
      <alignment horizontal="right" vertical="top" wrapText="1"/>
    </xf>
    <xf numFmtId="8" fontId="3" fillId="0" borderId="1" xfId="0" applyNumberFormat="1" applyFont="1" applyFill="1" applyBorder="1" applyAlignment="1">
      <alignment horizontal="right" vertical="top" wrapText="1"/>
    </xf>
    <xf numFmtId="0" fontId="3" fillId="0" borderId="1" xfId="0" applyFont="1" applyBorder="1" applyAlignment="1">
      <alignment horizontal="left" vertical="top"/>
    </xf>
    <xf numFmtId="164" fontId="9" fillId="0" borderId="1" xfId="0" applyNumberFormat="1" applyFont="1" applyFill="1" applyBorder="1" applyAlignment="1">
      <alignment horizontal="right" vertical="top"/>
    </xf>
    <xf numFmtId="164" fontId="2" fillId="0" borderId="1" xfId="0" applyNumberFormat="1" applyFont="1" applyBorder="1"/>
    <xf numFmtId="164" fontId="2" fillId="2" borderId="1" xfId="0" applyNumberFormat="1" applyFont="1" applyFill="1" applyBorder="1" applyAlignment="1">
      <alignment horizontal="right" vertical="top"/>
    </xf>
    <xf numFmtId="164" fontId="2" fillId="0" borderId="0" xfId="0" applyNumberFormat="1" applyFont="1" applyAlignment="1">
      <alignment wrapText="1"/>
    </xf>
    <xf numFmtId="0" fontId="3" fillId="0" borderId="0" xfId="0" applyFont="1" applyAlignment="1">
      <alignment wrapText="1"/>
    </xf>
    <xf numFmtId="164" fontId="3" fillId="0" borderId="0" xfId="0" applyNumberFormat="1" applyFont="1"/>
    <xf numFmtId="164" fontId="3" fillId="0" borderId="0" xfId="0" applyNumberFormat="1" applyFont="1" applyAlignment="1">
      <alignment horizontal="center"/>
    </xf>
    <xf numFmtId="0" fontId="5" fillId="0" borderId="0" xfId="0" applyFont="1"/>
    <xf numFmtId="0" fontId="5" fillId="3" borderId="1" xfId="0" applyFont="1" applyFill="1" applyBorder="1" applyAlignment="1">
      <alignment vertical="top" wrapText="1"/>
    </xf>
    <xf numFmtId="0" fontId="7" fillId="3" borderId="1" xfId="0" applyFont="1" applyFill="1" applyBorder="1" applyAlignment="1">
      <alignment vertical="top" wrapText="1"/>
    </xf>
    <xf numFmtId="0" fontId="3" fillId="0" borderId="2" xfId="0" applyFont="1" applyBorder="1" applyAlignment="1">
      <alignment vertical="top"/>
    </xf>
    <xf numFmtId="164" fontId="3" fillId="0" borderId="1" xfId="0" applyNumberFormat="1" applyFont="1" applyFill="1" applyBorder="1" applyAlignment="1">
      <alignment vertical="top"/>
    </xf>
    <xf numFmtId="164" fontId="3" fillId="0" borderId="2" xfId="0" applyNumberFormat="1" applyFont="1" applyBorder="1" applyAlignment="1">
      <alignment horizontal="right" vertical="top" wrapText="1"/>
    </xf>
    <xf numFmtId="164" fontId="3" fillId="0" borderId="0" xfId="0" applyNumberFormat="1" applyFont="1" applyFill="1" applyBorder="1" applyAlignment="1">
      <alignment horizontal="right" vertical="top"/>
    </xf>
    <xf numFmtId="164" fontId="3" fillId="0" borderId="0" xfId="0" applyNumberFormat="1" applyFont="1" applyBorder="1" applyAlignment="1">
      <alignment horizontal="right" vertical="top" wrapText="1"/>
    </xf>
    <xf numFmtId="164" fontId="3" fillId="2" borderId="0" xfId="0" applyNumberFormat="1" applyFont="1" applyFill="1" applyBorder="1" applyAlignment="1">
      <alignment horizontal="right" vertical="top"/>
    </xf>
    <xf numFmtId="164" fontId="2" fillId="0" borderId="0" xfId="0" applyNumberFormat="1" applyFont="1" applyFill="1" applyBorder="1" applyAlignment="1">
      <alignment horizontal="right" vertical="top"/>
    </xf>
    <xf numFmtId="164" fontId="2" fillId="0" borderId="0" xfId="0" applyNumberFormat="1" applyFont="1" applyFill="1" applyBorder="1" applyAlignment="1">
      <alignment horizontal="left" vertical="top" wrapText="1"/>
    </xf>
    <xf numFmtId="0" fontId="2" fillId="0" borderId="1" xfId="0" applyFont="1" applyFill="1" applyBorder="1" applyAlignment="1">
      <alignment vertical="top"/>
    </xf>
    <xf numFmtId="164" fontId="3" fillId="0" borderId="0"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80B9C-9835-4270-B86E-D312B0D66E7B}">
  <dimension ref="A1:J126"/>
  <sheetViews>
    <sheetView tabSelected="1" zoomScale="75" zoomScaleNormal="75" workbookViewId="0">
      <pane ySplit="1" topLeftCell="A108" activePane="bottomLeft" state="frozen"/>
      <selection pane="bottomLeft"/>
    </sheetView>
  </sheetViews>
  <sheetFormatPr defaultRowHeight="14" x14ac:dyDescent="0.3"/>
  <cols>
    <col min="1" max="1" width="66.54296875" style="23" customWidth="1"/>
    <col min="2" max="2" width="41.453125" style="23" bestFit="1" customWidth="1"/>
    <col min="3" max="3" width="28" style="23" customWidth="1"/>
    <col min="4" max="4" width="15.453125" style="66" customWidth="1"/>
    <col min="5" max="5" width="32.90625" style="23" customWidth="1"/>
    <col min="6" max="6" width="41.36328125" style="68" customWidth="1"/>
    <col min="7" max="7" width="22.54296875" style="67" customWidth="1"/>
    <col min="8" max="8" width="35.453125" style="67" customWidth="1"/>
    <col min="9" max="9" width="26.6328125" style="67" customWidth="1"/>
    <col min="10" max="10" width="37.6328125" style="23" customWidth="1"/>
    <col min="11" max="16384" width="8.7265625" style="23"/>
  </cols>
  <sheetData>
    <row r="1" spans="1:10" s="6" customFormat="1" ht="84" x14ac:dyDescent="0.3">
      <c r="A1" s="1" t="s">
        <v>0</v>
      </c>
      <c r="B1" s="1" t="s">
        <v>1</v>
      </c>
      <c r="C1" s="2" t="s">
        <v>2</v>
      </c>
      <c r="D1" s="2" t="s">
        <v>3</v>
      </c>
      <c r="E1" s="2" t="s">
        <v>4</v>
      </c>
      <c r="F1" s="3" t="s">
        <v>5</v>
      </c>
      <c r="G1" s="3" t="s">
        <v>6</v>
      </c>
      <c r="H1" s="3" t="s">
        <v>7</v>
      </c>
      <c r="I1" s="4" t="s">
        <v>8</v>
      </c>
      <c r="J1" s="5" t="s">
        <v>224</v>
      </c>
    </row>
    <row r="2" spans="1:10" s="10" customFormat="1" x14ac:dyDescent="0.35">
      <c r="A2" s="33" t="s">
        <v>131</v>
      </c>
      <c r="B2" s="18" t="s">
        <v>132</v>
      </c>
      <c r="C2" s="8">
        <v>165</v>
      </c>
      <c r="D2" s="9">
        <v>0</v>
      </c>
      <c r="E2" s="8">
        <v>85.5</v>
      </c>
      <c r="F2" s="8">
        <v>517.5</v>
      </c>
      <c r="G2" s="8">
        <v>0</v>
      </c>
      <c r="H2" s="8">
        <v>60.3</v>
      </c>
      <c r="I2" s="77"/>
    </row>
    <row r="3" spans="1:10" s="10" customFormat="1" x14ac:dyDescent="0.35">
      <c r="A3" s="33" t="s">
        <v>129</v>
      </c>
      <c r="B3" s="18" t="s">
        <v>122</v>
      </c>
      <c r="C3" s="8">
        <v>1500</v>
      </c>
      <c r="D3" s="9">
        <v>0</v>
      </c>
      <c r="E3" s="8">
        <v>900</v>
      </c>
      <c r="F3" s="8">
        <v>4050</v>
      </c>
      <c r="G3" s="8">
        <v>7234.92</v>
      </c>
      <c r="H3" s="8">
        <v>0</v>
      </c>
      <c r="I3" s="22"/>
    </row>
    <row r="4" spans="1:10" s="10" customFormat="1" x14ac:dyDescent="0.35">
      <c r="A4" s="31" t="s">
        <v>231</v>
      </c>
      <c r="B4" s="25" t="s">
        <v>144</v>
      </c>
      <c r="C4" s="48">
        <v>0</v>
      </c>
      <c r="D4" s="48" t="s">
        <v>219</v>
      </c>
      <c r="E4" s="48" t="s">
        <v>222</v>
      </c>
      <c r="F4" s="48" t="s">
        <v>223</v>
      </c>
      <c r="G4" s="48">
        <v>0</v>
      </c>
      <c r="H4" s="48">
        <v>0</v>
      </c>
      <c r="I4" s="22"/>
      <c r="J4" s="51" t="s">
        <v>233</v>
      </c>
    </row>
    <row r="5" spans="1:10" s="10" customFormat="1" ht="56" x14ac:dyDescent="0.35">
      <c r="A5" s="33" t="s">
        <v>215</v>
      </c>
      <c r="B5" s="18" t="s">
        <v>144</v>
      </c>
      <c r="C5" s="73">
        <v>532</v>
      </c>
      <c r="D5" s="26">
        <v>0</v>
      </c>
      <c r="E5" s="14">
        <v>0</v>
      </c>
      <c r="F5" s="8">
        <v>0</v>
      </c>
      <c r="G5" s="8">
        <v>0</v>
      </c>
      <c r="H5" s="8">
        <v>0</v>
      </c>
      <c r="I5" s="14"/>
      <c r="J5" s="50" t="s">
        <v>230</v>
      </c>
    </row>
    <row r="6" spans="1:10" x14ac:dyDescent="0.3">
      <c r="A6" s="18" t="s">
        <v>155</v>
      </c>
      <c r="B6" s="18" t="s">
        <v>154</v>
      </c>
      <c r="C6" s="29">
        <v>0</v>
      </c>
      <c r="D6" s="9">
        <v>381.33</v>
      </c>
      <c r="E6" s="8">
        <v>51.98</v>
      </c>
      <c r="F6" s="8">
        <v>872.5</v>
      </c>
      <c r="G6" s="8">
        <v>0</v>
      </c>
      <c r="H6" s="8">
        <v>442.02</v>
      </c>
      <c r="I6" s="22"/>
      <c r="J6" s="10"/>
    </row>
    <row r="7" spans="1:10" x14ac:dyDescent="0.3">
      <c r="A7" s="33" t="s">
        <v>151</v>
      </c>
      <c r="B7" s="18" t="s">
        <v>152</v>
      </c>
      <c r="C7" s="8">
        <v>232.5</v>
      </c>
      <c r="D7" s="9">
        <v>0</v>
      </c>
      <c r="E7" s="8">
        <v>52</v>
      </c>
      <c r="F7" s="8">
        <v>400</v>
      </c>
      <c r="G7" s="9">
        <v>0</v>
      </c>
      <c r="H7" s="9">
        <v>0</v>
      </c>
      <c r="I7" s="22"/>
      <c r="J7" s="10"/>
    </row>
    <row r="8" spans="1:10" s="10" customFormat="1" x14ac:dyDescent="0.35">
      <c r="A8" s="71" t="s">
        <v>121</v>
      </c>
      <c r="B8" s="18" t="s">
        <v>122</v>
      </c>
      <c r="C8" s="8">
        <v>200</v>
      </c>
      <c r="D8" s="9">
        <v>0</v>
      </c>
      <c r="E8" s="8">
        <v>90</v>
      </c>
      <c r="F8" s="8">
        <v>270</v>
      </c>
      <c r="G8" s="8">
        <v>0</v>
      </c>
      <c r="H8" s="8">
        <v>0</v>
      </c>
      <c r="I8" s="22"/>
    </row>
    <row r="9" spans="1:10" x14ac:dyDescent="0.3">
      <c r="A9" s="7" t="s">
        <v>170</v>
      </c>
      <c r="B9" s="18" t="s">
        <v>166</v>
      </c>
      <c r="C9" s="32">
        <v>0</v>
      </c>
      <c r="D9" s="60">
        <v>0</v>
      </c>
      <c r="E9" s="32">
        <v>0</v>
      </c>
      <c r="F9" s="32">
        <v>0</v>
      </c>
      <c r="G9" s="32">
        <v>0</v>
      </c>
      <c r="H9" s="14">
        <v>2810</v>
      </c>
      <c r="I9" s="22"/>
      <c r="J9" s="10"/>
    </row>
    <row r="10" spans="1:10" s="27" customFormat="1" x14ac:dyDescent="0.3">
      <c r="A10" s="30" t="s">
        <v>47</v>
      </c>
      <c r="B10" s="25" t="s">
        <v>35</v>
      </c>
      <c r="C10" s="14">
        <v>1100</v>
      </c>
      <c r="D10" s="26">
        <v>0</v>
      </c>
      <c r="E10" s="14" t="s">
        <v>194</v>
      </c>
      <c r="F10" s="14" t="s">
        <v>203</v>
      </c>
      <c r="G10" s="26">
        <v>0</v>
      </c>
      <c r="H10" s="26">
        <v>0</v>
      </c>
      <c r="I10" s="22"/>
      <c r="J10" s="16"/>
    </row>
    <row r="11" spans="1:10" x14ac:dyDescent="0.3">
      <c r="A11" s="31" t="s">
        <v>113</v>
      </c>
      <c r="B11" s="25" t="s">
        <v>35</v>
      </c>
      <c r="C11" s="14">
        <v>600</v>
      </c>
      <c r="D11" s="26">
        <v>0</v>
      </c>
      <c r="E11" s="14" t="s">
        <v>199</v>
      </c>
      <c r="F11" s="14" t="s">
        <v>201</v>
      </c>
      <c r="G11" s="26">
        <v>0</v>
      </c>
      <c r="H11" s="26">
        <v>0</v>
      </c>
      <c r="I11" s="22"/>
      <c r="J11" s="16"/>
    </row>
    <row r="12" spans="1:10" s="27" customFormat="1" ht="42" x14ac:dyDescent="0.3">
      <c r="A12" s="25" t="s">
        <v>153</v>
      </c>
      <c r="B12" s="25" t="s">
        <v>154</v>
      </c>
      <c r="C12" s="32">
        <v>0</v>
      </c>
      <c r="D12" s="60">
        <v>0</v>
      </c>
      <c r="E12" s="13" t="s">
        <v>209</v>
      </c>
      <c r="F12" s="26">
        <v>1044</v>
      </c>
      <c r="G12" s="14">
        <v>0</v>
      </c>
      <c r="H12" s="14">
        <v>19612</v>
      </c>
      <c r="I12" s="52"/>
      <c r="J12" s="79" t="s">
        <v>188</v>
      </c>
    </row>
    <row r="13" spans="1:10" s="27" customFormat="1" x14ac:dyDescent="0.3">
      <c r="A13" s="28" t="s">
        <v>186</v>
      </c>
      <c r="B13" s="61" t="s">
        <v>187</v>
      </c>
      <c r="C13" s="8">
        <v>2200</v>
      </c>
      <c r="D13" s="9">
        <v>1108</v>
      </c>
      <c r="E13" s="8">
        <v>225.6</v>
      </c>
      <c r="F13" s="8">
        <v>2640</v>
      </c>
      <c r="G13" s="8">
        <v>240</v>
      </c>
      <c r="H13" s="8">
        <v>919.08</v>
      </c>
      <c r="I13" s="22"/>
      <c r="J13" s="10"/>
    </row>
    <row r="14" spans="1:10" s="27" customFormat="1" ht="28" x14ac:dyDescent="0.3">
      <c r="A14" s="11" t="s">
        <v>205</v>
      </c>
      <c r="B14" s="12" t="s">
        <v>12</v>
      </c>
      <c r="C14" s="8">
        <v>0</v>
      </c>
      <c r="D14" s="9">
        <v>0</v>
      </c>
      <c r="E14" s="13" t="s">
        <v>206</v>
      </c>
      <c r="F14" s="13" t="s">
        <v>206</v>
      </c>
      <c r="G14" s="14">
        <v>0</v>
      </c>
      <c r="H14" s="14">
        <v>0</v>
      </c>
      <c r="I14" s="15">
        <v>40</v>
      </c>
      <c r="J14" s="16"/>
    </row>
    <row r="15" spans="1:10" s="27" customFormat="1" x14ac:dyDescent="0.3">
      <c r="A15" s="30" t="s">
        <v>45</v>
      </c>
      <c r="B15" s="25" t="s">
        <v>46</v>
      </c>
      <c r="C15" s="14">
        <v>619.04999999999995</v>
      </c>
      <c r="D15" s="26">
        <v>0</v>
      </c>
      <c r="E15" s="14" t="s">
        <v>220</v>
      </c>
      <c r="F15" s="26">
        <v>0</v>
      </c>
      <c r="G15" s="26">
        <v>0</v>
      </c>
      <c r="H15" s="14">
        <v>8371</v>
      </c>
      <c r="I15" s="22"/>
      <c r="J15" s="16"/>
    </row>
    <row r="16" spans="1:10" s="27" customFormat="1" x14ac:dyDescent="0.3">
      <c r="A16" s="31" t="s">
        <v>44</v>
      </c>
      <c r="B16" s="25" t="s">
        <v>35</v>
      </c>
      <c r="C16" s="14">
        <v>600</v>
      </c>
      <c r="D16" s="26">
        <v>0</v>
      </c>
      <c r="E16" s="14">
        <v>280</v>
      </c>
      <c r="F16" s="26">
        <v>0</v>
      </c>
      <c r="G16" s="26">
        <v>0</v>
      </c>
      <c r="H16" s="26">
        <v>0</v>
      </c>
      <c r="I16" s="22"/>
      <c r="J16" s="16"/>
    </row>
    <row r="17" spans="1:10" s="27" customFormat="1" x14ac:dyDescent="0.3">
      <c r="A17" s="30" t="s">
        <v>39</v>
      </c>
      <c r="B17" s="25" t="s">
        <v>35</v>
      </c>
      <c r="C17" s="32">
        <v>600</v>
      </c>
      <c r="D17" s="26">
        <v>0</v>
      </c>
      <c r="E17" s="32" t="s">
        <v>193</v>
      </c>
      <c r="F17" s="26">
        <v>0</v>
      </c>
      <c r="G17" s="26">
        <v>0</v>
      </c>
      <c r="H17" s="26">
        <v>0</v>
      </c>
      <c r="I17" s="22"/>
      <c r="J17" s="16"/>
    </row>
    <row r="18" spans="1:10" s="27" customFormat="1" x14ac:dyDescent="0.3">
      <c r="A18" s="31" t="s">
        <v>116</v>
      </c>
      <c r="B18" s="25" t="s">
        <v>30</v>
      </c>
      <c r="C18" s="14">
        <v>714.29</v>
      </c>
      <c r="D18" s="26">
        <v>0</v>
      </c>
      <c r="E18" s="14" t="s">
        <v>200</v>
      </c>
      <c r="F18" s="26">
        <v>0</v>
      </c>
      <c r="G18" s="26">
        <v>0</v>
      </c>
      <c r="H18" s="14">
        <v>9026</v>
      </c>
      <c r="I18" s="22"/>
      <c r="J18" s="16"/>
    </row>
    <row r="19" spans="1:10" s="27" customFormat="1" x14ac:dyDescent="0.3">
      <c r="A19" s="31" t="s">
        <v>108</v>
      </c>
      <c r="B19" s="25" t="s">
        <v>109</v>
      </c>
      <c r="C19" s="14">
        <v>714.29</v>
      </c>
      <c r="D19" s="26">
        <v>0</v>
      </c>
      <c r="E19" s="14" t="s">
        <v>221</v>
      </c>
      <c r="F19" s="26">
        <v>0</v>
      </c>
      <c r="G19" s="26">
        <v>0</v>
      </c>
      <c r="H19" s="14">
        <v>9026</v>
      </c>
      <c r="I19" s="22"/>
      <c r="J19" s="16"/>
    </row>
    <row r="20" spans="1:10" s="27" customFormat="1" x14ac:dyDescent="0.3">
      <c r="A20" s="31" t="s">
        <v>101</v>
      </c>
      <c r="B20" s="25" t="s">
        <v>102</v>
      </c>
      <c r="C20" s="14">
        <v>714.29</v>
      </c>
      <c r="D20" s="26">
        <v>0</v>
      </c>
      <c r="E20" s="14" t="s">
        <v>196</v>
      </c>
      <c r="F20" s="26">
        <v>0</v>
      </c>
      <c r="G20" s="26">
        <v>0</v>
      </c>
      <c r="H20" s="14">
        <v>8666</v>
      </c>
      <c r="I20" s="22"/>
      <c r="J20" s="16"/>
    </row>
    <row r="21" spans="1:10" s="27" customFormat="1" x14ac:dyDescent="0.3">
      <c r="A21" s="30" t="s">
        <v>110</v>
      </c>
      <c r="B21" s="25" t="s">
        <v>111</v>
      </c>
      <c r="C21" s="14">
        <v>775</v>
      </c>
      <c r="D21" s="26">
        <v>0</v>
      </c>
      <c r="E21" s="14" t="s">
        <v>197</v>
      </c>
      <c r="F21" s="75">
        <v>259.60000000000002</v>
      </c>
      <c r="G21" s="26">
        <v>0</v>
      </c>
      <c r="H21" s="26">
        <v>0</v>
      </c>
      <c r="I21" s="22"/>
      <c r="J21" s="16"/>
    </row>
    <row r="22" spans="1:10" s="27" customFormat="1" x14ac:dyDescent="0.3">
      <c r="A22" s="30" t="s">
        <v>112</v>
      </c>
      <c r="B22" s="25" t="s">
        <v>111</v>
      </c>
      <c r="C22" s="14">
        <v>775</v>
      </c>
      <c r="D22" s="26">
        <v>0</v>
      </c>
      <c r="E22" s="14" t="s">
        <v>198</v>
      </c>
      <c r="F22" s="14" t="s">
        <v>202</v>
      </c>
      <c r="G22" s="26">
        <v>0</v>
      </c>
      <c r="H22" s="26">
        <v>0</v>
      </c>
      <c r="I22" s="22"/>
      <c r="J22" s="16"/>
    </row>
    <row r="23" spans="1:10" s="27" customFormat="1" x14ac:dyDescent="0.3">
      <c r="A23" s="28" t="s">
        <v>27</v>
      </c>
      <c r="B23" s="18" t="s">
        <v>28</v>
      </c>
      <c r="C23" s="29">
        <v>450</v>
      </c>
      <c r="D23" s="9">
        <v>0</v>
      </c>
      <c r="E23" s="29">
        <v>112.5</v>
      </c>
      <c r="F23" s="9">
        <v>0</v>
      </c>
      <c r="G23" s="9">
        <v>0</v>
      </c>
      <c r="H23" s="9">
        <v>0</v>
      </c>
      <c r="I23" s="22"/>
      <c r="J23" s="10"/>
    </row>
    <row r="24" spans="1:10" s="27" customFormat="1" x14ac:dyDescent="0.3">
      <c r="A24" s="37" t="s">
        <v>99</v>
      </c>
      <c r="B24" s="25" t="s">
        <v>100</v>
      </c>
      <c r="C24" s="14">
        <v>600</v>
      </c>
      <c r="D24" s="26">
        <v>0</v>
      </c>
      <c r="E24" s="14" t="s">
        <v>195</v>
      </c>
      <c r="F24" s="26">
        <v>0</v>
      </c>
      <c r="G24" s="26">
        <v>0</v>
      </c>
      <c r="H24" s="26">
        <v>0</v>
      </c>
      <c r="I24" s="22"/>
      <c r="J24" s="16"/>
    </row>
    <row r="25" spans="1:10" x14ac:dyDescent="0.3">
      <c r="A25" s="33" t="s">
        <v>133</v>
      </c>
      <c r="B25" s="18" t="s">
        <v>134</v>
      </c>
      <c r="C25" s="8">
        <v>325</v>
      </c>
      <c r="D25" s="9">
        <v>0</v>
      </c>
      <c r="E25" s="8">
        <v>44</v>
      </c>
      <c r="F25" s="8">
        <v>314.5</v>
      </c>
      <c r="G25" s="9">
        <v>0</v>
      </c>
      <c r="H25" s="9">
        <v>0</v>
      </c>
      <c r="I25" s="22"/>
      <c r="J25" s="10"/>
    </row>
    <row r="26" spans="1:10" x14ac:dyDescent="0.3">
      <c r="A26" s="7" t="s">
        <v>173</v>
      </c>
      <c r="B26" s="28" t="s">
        <v>174</v>
      </c>
      <c r="C26" s="14">
        <v>50</v>
      </c>
      <c r="D26" s="60">
        <v>0</v>
      </c>
      <c r="E26" s="32">
        <v>0</v>
      </c>
      <c r="F26" s="14">
        <v>608</v>
      </c>
      <c r="G26" s="32">
        <v>0</v>
      </c>
      <c r="H26" s="14">
        <v>180</v>
      </c>
      <c r="I26" s="22"/>
      <c r="J26" s="10"/>
    </row>
    <row r="27" spans="1:10" ht="84" x14ac:dyDescent="0.3">
      <c r="A27" s="33" t="s">
        <v>232</v>
      </c>
      <c r="B27" s="18" t="s">
        <v>145</v>
      </c>
      <c r="C27" s="56">
        <v>800</v>
      </c>
      <c r="D27" s="57">
        <v>4446.8</v>
      </c>
      <c r="E27" s="56">
        <v>77</v>
      </c>
      <c r="F27" s="56">
        <v>5155</v>
      </c>
      <c r="G27" s="56">
        <v>0</v>
      </c>
      <c r="H27" s="56">
        <v>12583.25</v>
      </c>
      <c r="I27" s="22"/>
      <c r="J27" s="58" t="s">
        <v>227</v>
      </c>
    </row>
    <row r="28" spans="1:10" x14ac:dyDescent="0.3">
      <c r="A28" s="18" t="s">
        <v>158</v>
      </c>
      <c r="B28" s="7" t="s">
        <v>157</v>
      </c>
      <c r="C28" s="29">
        <v>0</v>
      </c>
      <c r="D28" s="47">
        <v>0</v>
      </c>
      <c r="E28" s="32" t="s">
        <v>207</v>
      </c>
      <c r="F28" s="26">
        <v>269</v>
      </c>
      <c r="G28" s="8">
        <v>0</v>
      </c>
      <c r="H28" s="8">
        <v>0</v>
      </c>
      <c r="I28" s="22"/>
      <c r="J28" s="10"/>
    </row>
    <row r="29" spans="1:10" x14ac:dyDescent="0.3">
      <c r="A29" s="30" t="s">
        <v>34</v>
      </c>
      <c r="B29" s="25" t="s">
        <v>35</v>
      </c>
      <c r="C29" s="14">
        <v>900</v>
      </c>
      <c r="D29" s="26">
        <v>0</v>
      </c>
      <c r="E29" s="14" t="s">
        <v>192</v>
      </c>
      <c r="F29" s="26">
        <v>0</v>
      </c>
      <c r="G29" s="26">
        <v>0</v>
      </c>
      <c r="H29" s="26">
        <v>0</v>
      </c>
      <c r="I29" s="22"/>
      <c r="J29" s="16"/>
    </row>
    <row r="30" spans="1:10" x14ac:dyDescent="0.3">
      <c r="A30" s="33" t="s">
        <v>48</v>
      </c>
      <c r="B30" s="18" t="s">
        <v>49</v>
      </c>
      <c r="C30" s="8">
        <v>2100</v>
      </c>
      <c r="D30" s="9">
        <v>597</v>
      </c>
      <c r="E30" s="8">
        <v>116.2</v>
      </c>
      <c r="F30" s="8">
        <v>3465</v>
      </c>
      <c r="G30" s="9">
        <v>0</v>
      </c>
      <c r="H30" s="9">
        <v>0</v>
      </c>
      <c r="I30" s="22"/>
      <c r="J30" s="10"/>
    </row>
    <row r="31" spans="1:10" x14ac:dyDescent="0.3">
      <c r="A31" s="31" t="s">
        <v>40</v>
      </c>
      <c r="B31" s="25" t="s">
        <v>41</v>
      </c>
      <c r="C31" s="14">
        <v>315</v>
      </c>
      <c r="D31" s="26">
        <v>598.79999999999995</v>
      </c>
      <c r="E31" s="14">
        <v>73.5</v>
      </c>
      <c r="F31" s="14">
        <v>857.14</v>
      </c>
      <c r="G31" s="26">
        <v>0</v>
      </c>
      <c r="H31" s="26">
        <v>0</v>
      </c>
      <c r="I31" s="22"/>
      <c r="J31" s="16"/>
    </row>
    <row r="32" spans="1:10" x14ac:dyDescent="0.3">
      <c r="A32" s="31" t="s">
        <v>38</v>
      </c>
      <c r="B32" s="25" t="s">
        <v>190</v>
      </c>
      <c r="C32" s="14">
        <v>800</v>
      </c>
      <c r="D32" s="26">
        <v>281.7</v>
      </c>
      <c r="E32" s="14">
        <v>62.5</v>
      </c>
      <c r="F32" s="14">
        <v>472.5</v>
      </c>
      <c r="G32" s="14">
        <v>50</v>
      </c>
      <c r="H32" s="26">
        <v>0</v>
      </c>
      <c r="I32" s="22"/>
      <c r="J32" s="16"/>
    </row>
    <row r="33" spans="1:10" x14ac:dyDescent="0.3">
      <c r="A33" s="33" t="s">
        <v>117</v>
      </c>
      <c r="B33" s="18" t="s">
        <v>118</v>
      </c>
      <c r="C33" s="8">
        <v>400</v>
      </c>
      <c r="D33" s="9">
        <v>0</v>
      </c>
      <c r="E33" s="8">
        <v>0</v>
      </c>
      <c r="F33" s="8">
        <v>200</v>
      </c>
      <c r="G33" s="9">
        <v>0</v>
      </c>
      <c r="H33" s="9">
        <v>0</v>
      </c>
      <c r="I33" s="22"/>
      <c r="J33" s="10"/>
    </row>
    <row r="34" spans="1:10" ht="42" x14ac:dyDescent="0.3">
      <c r="A34" s="7" t="s">
        <v>15</v>
      </c>
      <c r="B34" s="18" t="s">
        <v>16</v>
      </c>
      <c r="C34" s="19" t="s">
        <v>17</v>
      </c>
      <c r="D34" s="9">
        <v>0</v>
      </c>
      <c r="E34" s="19" t="s">
        <v>17</v>
      </c>
      <c r="F34" s="13" t="s">
        <v>17</v>
      </c>
      <c r="G34" s="8">
        <v>500</v>
      </c>
      <c r="H34" s="20">
        <v>1599.91</v>
      </c>
      <c r="I34" s="21">
        <v>7372.5</v>
      </c>
      <c r="J34" s="10"/>
    </row>
    <row r="35" spans="1:10" x14ac:dyDescent="0.3">
      <c r="A35" s="33" t="s">
        <v>130</v>
      </c>
      <c r="B35" s="18" t="s">
        <v>120</v>
      </c>
      <c r="C35" s="8">
        <v>0</v>
      </c>
      <c r="D35" s="9">
        <v>0</v>
      </c>
      <c r="E35" s="8">
        <v>0</v>
      </c>
      <c r="F35" s="8">
        <v>0</v>
      </c>
      <c r="G35" s="8">
        <v>0</v>
      </c>
      <c r="H35" s="8">
        <v>0</v>
      </c>
      <c r="I35" s="22"/>
      <c r="J35" s="10"/>
    </row>
    <row r="36" spans="1:10" ht="70" x14ac:dyDescent="0.3">
      <c r="A36" s="33" t="s">
        <v>147</v>
      </c>
      <c r="B36" s="18" t="s">
        <v>148</v>
      </c>
      <c r="C36" s="8">
        <v>318.75</v>
      </c>
      <c r="D36" s="13" t="s">
        <v>208</v>
      </c>
      <c r="E36" s="13" t="s">
        <v>208</v>
      </c>
      <c r="F36" s="14">
        <v>1026</v>
      </c>
      <c r="G36" s="14">
        <v>0</v>
      </c>
      <c r="H36" s="14">
        <v>0</v>
      </c>
      <c r="I36" s="26">
        <v>415.64</v>
      </c>
      <c r="J36" s="10"/>
    </row>
    <row r="37" spans="1:10" x14ac:dyDescent="0.3">
      <c r="A37" s="7" t="s">
        <v>172</v>
      </c>
      <c r="B37" s="61" t="s">
        <v>41</v>
      </c>
      <c r="C37" s="14">
        <v>371.25</v>
      </c>
      <c r="D37" s="60">
        <v>0</v>
      </c>
      <c r="E37" s="32">
        <v>0</v>
      </c>
      <c r="F37" s="14">
        <v>484</v>
      </c>
      <c r="G37" s="32">
        <v>0</v>
      </c>
      <c r="H37" s="14">
        <v>186.7</v>
      </c>
      <c r="I37" s="22"/>
      <c r="J37" s="10"/>
    </row>
    <row r="38" spans="1:10" x14ac:dyDescent="0.3">
      <c r="A38" s="52" t="s">
        <v>210</v>
      </c>
      <c r="B38" s="52" t="s">
        <v>211</v>
      </c>
      <c r="C38" s="53" t="s">
        <v>216</v>
      </c>
      <c r="D38" s="53">
        <v>0</v>
      </c>
      <c r="E38" s="53" t="s">
        <v>216</v>
      </c>
      <c r="F38" s="54">
        <v>0</v>
      </c>
      <c r="G38" s="54">
        <v>0</v>
      </c>
      <c r="H38" s="53" t="s">
        <v>216</v>
      </c>
      <c r="I38" s="55">
        <v>4000</v>
      </c>
      <c r="J38" s="27"/>
    </row>
    <row r="39" spans="1:10" x14ac:dyDescent="0.3">
      <c r="A39" s="18" t="s">
        <v>213</v>
      </c>
      <c r="B39" s="18" t="s">
        <v>214</v>
      </c>
      <c r="C39" s="8">
        <v>276</v>
      </c>
      <c r="D39" s="9">
        <v>0</v>
      </c>
      <c r="E39" s="8">
        <v>115.3</v>
      </c>
      <c r="F39" s="8">
        <v>352</v>
      </c>
      <c r="G39" s="8">
        <v>0</v>
      </c>
      <c r="H39" s="8">
        <v>0</v>
      </c>
      <c r="I39" s="22"/>
      <c r="J39" s="10"/>
    </row>
    <row r="40" spans="1:10" x14ac:dyDescent="0.3">
      <c r="A40" s="18" t="s">
        <v>177</v>
      </c>
      <c r="B40" s="18" t="s">
        <v>178</v>
      </c>
      <c r="C40" s="14">
        <v>1968.23</v>
      </c>
      <c r="D40" s="60">
        <v>0</v>
      </c>
      <c r="E40" s="14">
        <v>149</v>
      </c>
      <c r="F40" s="14">
        <v>603.70000000000005</v>
      </c>
      <c r="G40" s="14">
        <v>347</v>
      </c>
      <c r="H40" s="14">
        <v>8249.1</v>
      </c>
      <c r="I40" s="22"/>
      <c r="J40" s="10"/>
    </row>
    <row r="41" spans="1:10" x14ac:dyDescent="0.3">
      <c r="A41" s="33" t="s">
        <v>217</v>
      </c>
      <c r="B41" s="18" t="s">
        <v>146</v>
      </c>
      <c r="C41" s="8">
        <v>0</v>
      </c>
      <c r="D41" s="9">
        <v>0</v>
      </c>
      <c r="E41" s="14">
        <v>20</v>
      </c>
      <c r="F41" s="14">
        <v>387</v>
      </c>
      <c r="G41" s="8">
        <v>0</v>
      </c>
      <c r="H41" s="8">
        <v>0</v>
      </c>
      <c r="I41" s="22"/>
      <c r="J41" s="16"/>
    </row>
    <row r="42" spans="1:10" x14ac:dyDescent="0.3">
      <c r="A42" s="33" t="s">
        <v>149</v>
      </c>
      <c r="B42" s="18" t="s">
        <v>150</v>
      </c>
      <c r="C42" s="8">
        <v>890</v>
      </c>
      <c r="D42" s="9">
        <v>600</v>
      </c>
      <c r="E42" s="8">
        <v>150</v>
      </c>
      <c r="F42" s="8">
        <v>880</v>
      </c>
      <c r="G42" s="9">
        <v>0</v>
      </c>
      <c r="H42" s="9">
        <v>0</v>
      </c>
      <c r="I42" s="22"/>
      <c r="J42" s="10"/>
    </row>
    <row r="43" spans="1:10" x14ac:dyDescent="0.3">
      <c r="A43" s="70" t="s">
        <v>123</v>
      </c>
      <c r="B43" s="18" t="s">
        <v>122</v>
      </c>
      <c r="C43" s="8">
        <v>0</v>
      </c>
      <c r="D43" s="9">
        <v>0</v>
      </c>
      <c r="E43" s="8">
        <v>0</v>
      </c>
      <c r="F43" s="8">
        <v>0</v>
      </c>
      <c r="G43" s="8">
        <v>0</v>
      </c>
      <c r="H43" s="8">
        <v>0</v>
      </c>
      <c r="I43" s="22"/>
      <c r="J43" s="10"/>
    </row>
    <row r="44" spans="1:10" x14ac:dyDescent="0.3">
      <c r="A44" s="7" t="s">
        <v>171</v>
      </c>
      <c r="B44" s="61" t="s">
        <v>30</v>
      </c>
      <c r="C44" s="14">
        <v>400</v>
      </c>
      <c r="D44" s="60">
        <v>0</v>
      </c>
      <c r="E44" s="32">
        <v>0</v>
      </c>
      <c r="F44" s="14">
        <v>2994</v>
      </c>
      <c r="G44" s="32">
        <v>0</v>
      </c>
      <c r="H44" s="14">
        <v>6418.3</v>
      </c>
      <c r="I44" s="22"/>
      <c r="J44" s="10"/>
    </row>
    <row r="45" spans="1:10" x14ac:dyDescent="0.3">
      <c r="A45" s="18" t="s">
        <v>86</v>
      </c>
      <c r="B45" s="18" t="s">
        <v>87</v>
      </c>
      <c r="C45" s="9">
        <v>0</v>
      </c>
      <c r="D45" s="9">
        <v>0</v>
      </c>
      <c r="E45" s="9">
        <v>0</v>
      </c>
      <c r="F45" s="9">
        <v>0</v>
      </c>
      <c r="G45" s="8">
        <v>415.33</v>
      </c>
      <c r="H45" s="9">
        <v>0</v>
      </c>
      <c r="I45" s="22"/>
      <c r="J45" s="10"/>
    </row>
    <row r="46" spans="1:10" x14ac:dyDescent="0.3">
      <c r="A46" s="18" t="s">
        <v>86</v>
      </c>
      <c r="B46" s="18" t="s">
        <v>88</v>
      </c>
      <c r="C46" s="9">
        <v>0</v>
      </c>
      <c r="D46" s="9">
        <v>0</v>
      </c>
      <c r="E46" s="9">
        <v>0</v>
      </c>
      <c r="F46" s="9">
        <v>0</v>
      </c>
      <c r="G46" s="8">
        <v>415.33</v>
      </c>
      <c r="H46" s="9">
        <v>0</v>
      </c>
      <c r="I46" s="22"/>
      <c r="J46" s="10"/>
    </row>
    <row r="47" spans="1:10" x14ac:dyDescent="0.3">
      <c r="A47" s="18" t="s">
        <v>92</v>
      </c>
      <c r="B47" s="18" t="s">
        <v>93</v>
      </c>
      <c r="C47" s="9">
        <v>0</v>
      </c>
      <c r="D47" s="9">
        <v>0</v>
      </c>
      <c r="E47" s="9">
        <v>0</v>
      </c>
      <c r="F47" s="9">
        <v>0</v>
      </c>
      <c r="G47" s="8">
        <v>415.33</v>
      </c>
      <c r="H47" s="9">
        <v>0</v>
      </c>
      <c r="I47" s="34"/>
      <c r="J47" s="10"/>
    </row>
    <row r="48" spans="1:10" x14ac:dyDescent="0.3">
      <c r="A48" s="30" t="s">
        <v>36</v>
      </c>
      <c r="B48" s="25" t="s">
        <v>37</v>
      </c>
      <c r="C48" s="14">
        <v>368</v>
      </c>
      <c r="D48" s="26">
        <v>255</v>
      </c>
      <c r="E48" s="14">
        <f>28+53.2+32.5</f>
        <v>113.7</v>
      </c>
      <c r="F48" s="14">
        <v>360</v>
      </c>
      <c r="G48" s="14">
        <f>48.25*107.14+900</f>
        <v>6069.5050000000001</v>
      </c>
      <c r="H48" s="26">
        <v>0</v>
      </c>
      <c r="I48" s="34"/>
      <c r="J48" s="16"/>
    </row>
    <row r="49" spans="1:10" x14ac:dyDescent="0.3">
      <c r="A49" s="30" t="s">
        <v>114</v>
      </c>
      <c r="B49" s="25" t="s">
        <v>115</v>
      </c>
      <c r="C49" s="26">
        <v>0</v>
      </c>
      <c r="D49" s="26">
        <v>50.04</v>
      </c>
      <c r="E49" s="14">
        <f>61.44+11.04+3.68</f>
        <v>76.16</v>
      </c>
      <c r="F49" s="14">
        <v>390</v>
      </c>
      <c r="G49" s="14">
        <f>-295.13+445.13+57*107.14</f>
        <v>6256.9800000000005</v>
      </c>
      <c r="H49" s="14">
        <v>642.5</v>
      </c>
      <c r="I49" s="35"/>
      <c r="J49" s="16"/>
    </row>
    <row r="50" spans="1:10" x14ac:dyDescent="0.3">
      <c r="A50" s="18" t="s">
        <v>55</v>
      </c>
      <c r="B50" s="18" t="s">
        <v>56</v>
      </c>
      <c r="C50" s="9">
        <v>0</v>
      </c>
      <c r="D50" s="9">
        <v>0</v>
      </c>
      <c r="E50" s="9">
        <v>0</v>
      </c>
      <c r="F50" s="9">
        <v>0</v>
      </c>
      <c r="G50" s="8">
        <v>50</v>
      </c>
      <c r="H50" s="9">
        <v>0</v>
      </c>
      <c r="I50" s="35"/>
      <c r="J50" s="10"/>
    </row>
    <row r="51" spans="1:10" x14ac:dyDescent="0.3">
      <c r="A51" s="30" t="s">
        <v>106</v>
      </c>
      <c r="B51" s="25" t="s">
        <v>107</v>
      </c>
      <c r="C51" s="26">
        <v>0</v>
      </c>
      <c r="D51" s="26">
        <v>0</v>
      </c>
      <c r="E51" s="26">
        <v>0</v>
      </c>
      <c r="F51" s="26">
        <v>0</v>
      </c>
      <c r="G51" s="14">
        <v>11500</v>
      </c>
      <c r="H51" s="14">
        <v>31978.98</v>
      </c>
      <c r="I51" s="35"/>
      <c r="J51" s="16"/>
    </row>
    <row r="52" spans="1:10" x14ac:dyDescent="0.3">
      <c r="A52" s="18" t="s">
        <v>81</v>
      </c>
      <c r="B52" s="18" t="s">
        <v>51</v>
      </c>
      <c r="C52" s="9">
        <v>0</v>
      </c>
      <c r="D52" s="9">
        <v>0</v>
      </c>
      <c r="E52" s="9">
        <v>0</v>
      </c>
      <c r="F52" s="9">
        <v>0</v>
      </c>
      <c r="G52" s="8">
        <v>300</v>
      </c>
      <c r="H52" s="9">
        <v>0</v>
      </c>
      <c r="I52" s="35"/>
      <c r="J52" s="10"/>
    </row>
    <row r="53" spans="1:10" x14ac:dyDescent="0.3">
      <c r="A53" s="18" t="s">
        <v>50</v>
      </c>
      <c r="B53" s="18" t="s">
        <v>51</v>
      </c>
      <c r="C53" s="9">
        <v>0</v>
      </c>
      <c r="D53" s="9">
        <v>0</v>
      </c>
      <c r="E53" s="9">
        <v>0</v>
      </c>
      <c r="F53" s="9">
        <v>0</v>
      </c>
      <c r="G53" s="8">
        <v>578.75</v>
      </c>
      <c r="H53" s="9">
        <v>0</v>
      </c>
      <c r="I53" s="35"/>
      <c r="J53" s="10"/>
    </row>
    <row r="54" spans="1:10" x14ac:dyDescent="0.3">
      <c r="A54" s="18" t="s">
        <v>83</v>
      </c>
      <c r="B54" s="18" t="s">
        <v>51</v>
      </c>
      <c r="C54" s="9">
        <v>0</v>
      </c>
      <c r="D54" s="9">
        <v>0</v>
      </c>
      <c r="E54" s="9">
        <v>0</v>
      </c>
      <c r="F54" s="9">
        <v>0</v>
      </c>
      <c r="G54" s="8">
        <v>300</v>
      </c>
      <c r="H54" s="9">
        <v>0</v>
      </c>
      <c r="I54" s="35"/>
      <c r="J54" s="10"/>
    </row>
    <row r="55" spans="1:10" x14ac:dyDescent="0.3">
      <c r="A55" s="18" t="s">
        <v>64</v>
      </c>
      <c r="B55" s="18" t="s">
        <v>51</v>
      </c>
      <c r="C55" s="9">
        <v>0</v>
      </c>
      <c r="D55" s="9">
        <v>0</v>
      </c>
      <c r="E55" s="9">
        <v>0</v>
      </c>
      <c r="F55" s="9">
        <v>0</v>
      </c>
      <c r="G55" s="8">
        <v>378.75</v>
      </c>
      <c r="H55" s="9">
        <v>0</v>
      </c>
      <c r="I55" s="35"/>
      <c r="J55" s="10"/>
    </row>
    <row r="56" spans="1:10" x14ac:dyDescent="0.3">
      <c r="A56" s="18" t="s">
        <v>70</v>
      </c>
      <c r="B56" s="18" t="s">
        <v>51</v>
      </c>
      <c r="C56" s="9">
        <v>0</v>
      </c>
      <c r="D56" s="9">
        <v>0</v>
      </c>
      <c r="E56" s="9">
        <v>0</v>
      </c>
      <c r="F56" s="9">
        <v>0</v>
      </c>
      <c r="G56" s="8">
        <v>578.75</v>
      </c>
      <c r="H56" s="9">
        <v>0</v>
      </c>
      <c r="I56" s="35"/>
      <c r="J56" s="10"/>
    </row>
    <row r="57" spans="1:10" x14ac:dyDescent="0.3">
      <c r="A57" s="18" t="s">
        <v>98</v>
      </c>
      <c r="B57" s="18" t="s">
        <v>51</v>
      </c>
      <c r="C57" s="9">
        <v>0</v>
      </c>
      <c r="D57" s="9">
        <v>0</v>
      </c>
      <c r="E57" s="9">
        <v>0</v>
      </c>
      <c r="F57" s="9">
        <v>0</v>
      </c>
      <c r="G57" s="8">
        <v>200</v>
      </c>
      <c r="H57" s="9">
        <v>0</v>
      </c>
      <c r="I57" s="35"/>
      <c r="J57" s="10"/>
    </row>
    <row r="58" spans="1:10" x14ac:dyDescent="0.3">
      <c r="A58" s="18" t="s">
        <v>54</v>
      </c>
      <c r="B58" s="18" t="s">
        <v>51</v>
      </c>
      <c r="C58" s="9">
        <v>0</v>
      </c>
      <c r="D58" s="9">
        <v>0</v>
      </c>
      <c r="E58" s="9">
        <v>0</v>
      </c>
      <c r="F58" s="9">
        <v>0</v>
      </c>
      <c r="G58" s="8">
        <v>678.75</v>
      </c>
      <c r="H58" s="9">
        <v>0</v>
      </c>
      <c r="I58" s="35"/>
      <c r="J58" s="10"/>
    </row>
    <row r="59" spans="1:10" ht="15.5" customHeight="1" x14ac:dyDescent="0.3">
      <c r="A59" s="18" t="s">
        <v>61</v>
      </c>
      <c r="B59" s="18" t="s">
        <v>56</v>
      </c>
      <c r="C59" s="9">
        <v>0</v>
      </c>
      <c r="D59" s="9">
        <v>0</v>
      </c>
      <c r="E59" s="9">
        <v>0</v>
      </c>
      <c r="F59" s="9">
        <v>0</v>
      </c>
      <c r="G59" s="8">
        <v>50</v>
      </c>
      <c r="H59" s="9">
        <v>0</v>
      </c>
      <c r="I59" s="36"/>
      <c r="J59" s="10"/>
    </row>
    <row r="60" spans="1:10" s="27" customFormat="1" x14ac:dyDescent="0.3">
      <c r="A60" s="18" t="s">
        <v>62</v>
      </c>
      <c r="B60" s="18" t="s">
        <v>63</v>
      </c>
      <c r="C60" s="9">
        <v>0</v>
      </c>
      <c r="D60" s="9">
        <v>0</v>
      </c>
      <c r="E60" s="9">
        <v>0</v>
      </c>
      <c r="F60" s="9">
        <v>0</v>
      </c>
      <c r="G60" s="8">
        <v>50</v>
      </c>
      <c r="H60" s="9">
        <v>0</v>
      </c>
      <c r="I60" s="22"/>
      <c r="J60" s="10"/>
    </row>
    <row r="61" spans="1:10" s="27" customFormat="1" x14ac:dyDescent="0.3">
      <c r="A61" s="18" t="s">
        <v>91</v>
      </c>
      <c r="B61" s="18" t="s">
        <v>90</v>
      </c>
      <c r="C61" s="9">
        <v>0</v>
      </c>
      <c r="D61" s="9">
        <v>0</v>
      </c>
      <c r="E61" s="9">
        <v>0</v>
      </c>
      <c r="F61" s="9">
        <v>0</v>
      </c>
      <c r="G61" s="8">
        <v>1000</v>
      </c>
      <c r="H61" s="9">
        <v>0</v>
      </c>
      <c r="I61" s="22"/>
      <c r="J61" s="10"/>
    </row>
    <row r="62" spans="1:10" s="27" customFormat="1" x14ac:dyDescent="0.3">
      <c r="A62" s="18" t="s">
        <v>67</v>
      </c>
      <c r="B62" s="18" t="s">
        <v>60</v>
      </c>
      <c r="C62" s="9">
        <v>0</v>
      </c>
      <c r="D62" s="9">
        <v>0</v>
      </c>
      <c r="E62" s="9">
        <v>0</v>
      </c>
      <c r="F62" s="9">
        <v>0</v>
      </c>
      <c r="G62" s="8">
        <v>1000</v>
      </c>
      <c r="H62" s="9">
        <v>0</v>
      </c>
      <c r="I62" s="22"/>
      <c r="J62" s="10"/>
    </row>
    <row r="63" spans="1:10" s="27" customFormat="1" x14ac:dyDescent="0.3">
      <c r="A63" s="18" t="s">
        <v>59</v>
      </c>
      <c r="B63" s="18" t="s">
        <v>60</v>
      </c>
      <c r="C63" s="9">
        <v>0</v>
      </c>
      <c r="D63" s="9">
        <v>0</v>
      </c>
      <c r="E63" s="9">
        <v>0</v>
      </c>
      <c r="F63" s="9">
        <v>0</v>
      </c>
      <c r="G63" s="8">
        <v>1300</v>
      </c>
      <c r="H63" s="9">
        <v>0</v>
      </c>
      <c r="I63" s="22"/>
      <c r="J63" s="10"/>
    </row>
    <row r="64" spans="1:10" s="27" customFormat="1" x14ac:dyDescent="0.3">
      <c r="A64" s="25" t="s">
        <v>29</v>
      </c>
      <c r="B64" s="25" t="s">
        <v>30</v>
      </c>
      <c r="C64" s="14">
        <v>395</v>
      </c>
      <c r="D64" s="26">
        <v>0</v>
      </c>
      <c r="E64" s="14" t="s">
        <v>191</v>
      </c>
      <c r="F64" s="26">
        <v>0</v>
      </c>
      <c r="G64" s="26">
        <v>0</v>
      </c>
      <c r="H64" s="26">
        <v>0</v>
      </c>
      <c r="I64" s="22"/>
      <c r="J64" s="16"/>
    </row>
    <row r="65" spans="1:10" s="27" customFormat="1" x14ac:dyDescent="0.3">
      <c r="A65" s="25" t="s">
        <v>31</v>
      </c>
      <c r="B65" s="25" t="s">
        <v>30</v>
      </c>
      <c r="C65" s="14">
        <v>395</v>
      </c>
      <c r="D65" s="26">
        <v>0</v>
      </c>
      <c r="E65" s="14" t="s">
        <v>191</v>
      </c>
      <c r="F65" s="26">
        <v>0</v>
      </c>
      <c r="G65" s="26">
        <v>0</v>
      </c>
      <c r="H65" s="26">
        <v>0</v>
      </c>
      <c r="I65" s="22"/>
      <c r="J65" s="16"/>
    </row>
    <row r="66" spans="1:10" s="27" customFormat="1" x14ac:dyDescent="0.3">
      <c r="A66" s="25" t="s">
        <v>32</v>
      </c>
      <c r="B66" s="25" t="s">
        <v>30</v>
      </c>
      <c r="C66" s="14">
        <v>395</v>
      </c>
      <c r="D66" s="26">
        <v>0</v>
      </c>
      <c r="E66" s="14" t="s">
        <v>191</v>
      </c>
      <c r="F66" s="26">
        <v>0</v>
      </c>
      <c r="G66" s="26">
        <v>0</v>
      </c>
      <c r="H66" s="26">
        <v>0</v>
      </c>
      <c r="I66" s="22"/>
      <c r="J66" s="16"/>
    </row>
    <row r="67" spans="1:10" s="27" customFormat="1" x14ac:dyDescent="0.3">
      <c r="A67" s="25" t="s">
        <v>33</v>
      </c>
      <c r="B67" s="25" t="s">
        <v>30</v>
      </c>
      <c r="C67" s="14">
        <v>245</v>
      </c>
      <c r="D67" s="26">
        <v>0</v>
      </c>
      <c r="E67" s="14" t="s">
        <v>191</v>
      </c>
      <c r="F67" s="26">
        <v>0</v>
      </c>
      <c r="G67" s="26">
        <v>0</v>
      </c>
      <c r="H67" s="26">
        <v>0</v>
      </c>
      <c r="I67" s="22"/>
      <c r="J67" s="16"/>
    </row>
    <row r="68" spans="1:10" s="27" customFormat="1" x14ac:dyDescent="0.3">
      <c r="A68" s="30" t="s">
        <v>42</v>
      </c>
      <c r="B68" s="25" t="s">
        <v>37</v>
      </c>
      <c r="C68" s="26">
        <v>0</v>
      </c>
      <c r="D68" s="26">
        <v>0</v>
      </c>
      <c r="E68" s="14" t="s">
        <v>43</v>
      </c>
      <c r="F68" s="15" t="s">
        <v>204</v>
      </c>
      <c r="G68" s="26">
        <v>0</v>
      </c>
      <c r="H68" s="26">
        <v>0</v>
      </c>
      <c r="I68" s="22"/>
      <c r="J68" s="16"/>
    </row>
    <row r="69" spans="1:10" s="27" customFormat="1" x14ac:dyDescent="0.3">
      <c r="A69" s="25" t="s">
        <v>104</v>
      </c>
      <c r="B69" s="38" t="s">
        <v>105</v>
      </c>
      <c r="C69" s="26">
        <v>0</v>
      </c>
      <c r="D69" s="39">
        <v>45.4</v>
      </c>
      <c r="E69" s="39">
        <v>0</v>
      </c>
      <c r="F69" s="39">
        <v>0</v>
      </c>
      <c r="G69" s="40">
        <v>1073.5</v>
      </c>
      <c r="H69" s="39">
        <v>0</v>
      </c>
      <c r="I69" s="34"/>
      <c r="J69" s="16"/>
    </row>
    <row r="70" spans="1:10" s="27" customFormat="1" x14ac:dyDescent="0.3">
      <c r="A70" s="72" t="s">
        <v>96</v>
      </c>
      <c r="B70" s="72" t="s">
        <v>53</v>
      </c>
      <c r="C70" s="74">
        <v>0</v>
      </c>
      <c r="D70" s="9">
        <v>0</v>
      </c>
      <c r="E70" s="74">
        <v>0</v>
      </c>
      <c r="F70" s="9">
        <v>0</v>
      </c>
      <c r="G70" s="8">
        <v>733.75</v>
      </c>
      <c r="H70" s="74">
        <v>0</v>
      </c>
      <c r="I70" s="34"/>
      <c r="J70" s="10"/>
    </row>
    <row r="71" spans="1:10" x14ac:dyDescent="0.3">
      <c r="A71" s="41" t="s">
        <v>72</v>
      </c>
      <c r="B71" s="41" t="s">
        <v>53</v>
      </c>
      <c r="C71" s="43">
        <v>0</v>
      </c>
      <c r="D71" s="9">
        <v>0</v>
      </c>
      <c r="E71" s="43">
        <v>0</v>
      </c>
      <c r="F71" s="43">
        <v>0</v>
      </c>
      <c r="G71" s="8">
        <v>583.75</v>
      </c>
      <c r="H71" s="9">
        <v>0</v>
      </c>
      <c r="I71" s="35"/>
      <c r="J71" s="10"/>
    </row>
    <row r="72" spans="1:10" x14ac:dyDescent="0.3">
      <c r="A72" s="41" t="s">
        <v>78</v>
      </c>
      <c r="B72" s="41" t="s">
        <v>79</v>
      </c>
      <c r="C72" s="43">
        <v>0</v>
      </c>
      <c r="D72" s="43">
        <v>0</v>
      </c>
      <c r="E72" s="43">
        <v>0</v>
      </c>
      <c r="F72" s="43">
        <v>0</v>
      </c>
      <c r="G72" s="42">
        <v>1350</v>
      </c>
      <c r="H72" s="43">
        <v>0</v>
      </c>
      <c r="I72" s="35"/>
      <c r="J72" s="10"/>
    </row>
    <row r="73" spans="1:10" x14ac:dyDescent="0.3">
      <c r="A73" s="41" t="s">
        <v>73</v>
      </c>
      <c r="B73" s="41" t="s">
        <v>74</v>
      </c>
      <c r="C73" s="42">
        <v>261.5</v>
      </c>
      <c r="D73" s="43">
        <v>0</v>
      </c>
      <c r="E73" s="43">
        <v>0</v>
      </c>
      <c r="F73" s="43">
        <v>0</v>
      </c>
      <c r="G73" s="42">
        <v>600</v>
      </c>
      <c r="H73" s="43">
        <v>0</v>
      </c>
      <c r="I73" s="35"/>
      <c r="J73" s="10"/>
    </row>
    <row r="74" spans="1:10" x14ac:dyDescent="0.3">
      <c r="A74" s="41" t="s">
        <v>75</v>
      </c>
      <c r="B74" s="41" t="s">
        <v>74</v>
      </c>
      <c r="C74" s="42">
        <v>261.5</v>
      </c>
      <c r="D74" s="43">
        <v>0</v>
      </c>
      <c r="E74" s="43">
        <v>0</v>
      </c>
      <c r="F74" s="43">
        <v>0</v>
      </c>
      <c r="G74" s="42">
        <v>600</v>
      </c>
      <c r="H74" s="43">
        <v>0</v>
      </c>
      <c r="I74" s="35"/>
      <c r="J74" s="10"/>
    </row>
    <row r="75" spans="1:10" x14ac:dyDescent="0.3">
      <c r="A75" s="41" t="s">
        <v>76</v>
      </c>
      <c r="B75" s="41" t="s">
        <v>77</v>
      </c>
      <c r="C75" s="43">
        <v>0</v>
      </c>
      <c r="D75" s="43">
        <v>0</v>
      </c>
      <c r="E75" s="43">
        <v>0</v>
      </c>
      <c r="F75" s="43">
        <v>0</v>
      </c>
      <c r="G75" s="42">
        <v>600</v>
      </c>
      <c r="H75" s="43">
        <v>0</v>
      </c>
      <c r="I75" s="35"/>
      <c r="J75" s="10"/>
    </row>
    <row r="76" spans="1:10" x14ac:dyDescent="0.3">
      <c r="A76" s="41" t="s">
        <v>95</v>
      </c>
      <c r="B76" s="41" t="s">
        <v>51</v>
      </c>
      <c r="C76" s="43">
        <v>0</v>
      </c>
      <c r="D76" s="43">
        <v>0</v>
      </c>
      <c r="E76" s="43">
        <v>0</v>
      </c>
      <c r="F76" s="43">
        <v>0</v>
      </c>
      <c r="G76" s="42">
        <v>1050</v>
      </c>
      <c r="H76" s="43">
        <v>0</v>
      </c>
      <c r="I76" s="35"/>
      <c r="J76" s="10"/>
    </row>
    <row r="77" spans="1:10" x14ac:dyDescent="0.3">
      <c r="A77" s="41" t="s">
        <v>71</v>
      </c>
      <c r="B77" s="41" t="s">
        <v>51</v>
      </c>
      <c r="C77" s="43">
        <v>0</v>
      </c>
      <c r="D77" s="43">
        <v>0</v>
      </c>
      <c r="E77" s="43">
        <v>0</v>
      </c>
      <c r="F77" s="43">
        <v>0</v>
      </c>
      <c r="G77" s="42">
        <v>1050</v>
      </c>
      <c r="H77" s="43">
        <v>0</v>
      </c>
      <c r="I77" s="35"/>
      <c r="J77" s="10"/>
    </row>
    <row r="78" spans="1:10" x14ac:dyDescent="0.3">
      <c r="A78" s="41" t="s">
        <v>68</v>
      </c>
      <c r="B78" s="41" t="s">
        <v>69</v>
      </c>
      <c r="C78" s="43">
        <v>0</v>
      </c>
      <c r="D78" s="43">
        <v>0</v>
      </c>
      <c r="E78" s="43">
        <v>0</v>
      </c>
      <c r="F78" s="43">
        <v>0</v>
      </c>
      <c r="G78" s="42">
        <v>1810</v>
      </c>
      <c r="H78" s="42">
        <v>1600</v>
      </c>
      <c r="I78" s="35"/>
      <c r="J78" s="10"/>
    </row>
    <row r="79" spans="1:10" x14ac:dyDescent="0.3">
      <c r="A79" s="41" t="s">
        <v>84</v>
      </c>
      <c r="B79" s="41" t="s">
        <v>85</v>
      </c>
      <c r="C79" s="43">
        <v>0</v>
      </c>
      <c r="D79" s="43">
        <v>0</v>
      </c>
      <c r="E79" s="43">
        <v>0</v>
      </c>
      <c r="F79" s="43">
        <v>0</v>
      </c>
      <c r="G79" s="42">
        <v>550</v>
      </c>
      <c r="H79" s="43">
        <v>0</v>
      </c>
      <c r="I79" s="35"/>
      <c r="J79" s="10"/>
    </row>
    <row r="80" spans="1:10" x14ac:dyDescent="0.3">
      <c r="A80" s="41" t="s">
        <v>89</v>
      </c>
      <c r="B80" s="41" t="s">
        <v>90</v>
      </c>
      <c r="C80" s="43">
        <v>0</v>
      </c>
      <c r="D80" s="43">
        <v>0</v>
      </c>
      <c r="E80" s="43">
        <v>0</v>
      </c>
      <c r="F80" s="43">
        <v>0</v>
      </c>
      <c r="G80" s="42">
        <v>350</v>
      </c>
      <c r="H80" s="43">
        <v>0</v>
      </c>
      <c r="I80" s="35"/>
      <c r="J80" s="10"/>
    </row>
    <row r="81" spans="1:10" x14ac:dyDescent="0.3">
      <c r="A81" s="44" t="s">
        <v>65</v>
      </c>
      <c r="B81" s="44" t="s">
        <v>66</v>
      </c>
      <c r="C81" s="46">
        <v>0</v>
      </c>
      <c r="D81" s="46">
        <v>0</v>
      </c>
      <c r="E81" s="46">
        <v>0</v>
      </c>
      <c r="F81" s="46">
        <v>0</v>
      </c>
      <c r="G81" s="45">
        <v>550</v>
      </c>
      <c r="H81" s="46">
        <v>0</v>
      </c>
      <c r="I81" s="36"/>
      <c r="J81" s="10"/>
    </row>
    <row r="82" spans="1:10" x14ac:dyDescent="0.3">
      <c r="A82" s="25" t="s">
        <v>103</v>
      </c>
      <c r="B82" s="25" t="s">
        <v>85</v>
      </c>
      <c r="C82" s="26">
        <v>0</v>
      </c>
      <c r="D82" s="26">
        <v>0</v>
      </c>
      <c r="E82" s="26">
        <v>0</v>
      </c>
      <c r="F82" s="26">
        <v>0</v>
      </c>
      <c r="G82" s="14">
        <v>550</v>
      </c>
      <c r="H82" s="26">
        <v>0</v>
      </c>
      <c r="I82" s="22"/>
      <c r="J82" s="16"/>
    </row>
    <row r="83" spans="1:10" x14ac:dyDescent="0.3">
      <c r="A83" s="18" t="s">
        <v>94</v>
      </c>
      <c r="B83" s="18" t="s">
        <v>74</v>
      </c>
      <c r="C83" s="8">
        <v>261.5</v>
      </c>
      <c r="D83" s="9">
        <v>45.4</v>
      </c>
      <c r="E83" s="9">
        <v>0</v>
      </c>
      <c r="F83" s="9">
        <v>0</v>
      </c>
      <c r="G83" s="8">
        <v>600</v>
      </c>
      <c r="H83" s="9">
        <v>0</v>
      </c>
      <c r="I83" s="22"/>
      <c r="J83" s="10"/>
    </row>
    <row r="84" spans="1:10" x14ac:dyDescent="0.3">
      <c r="A84" s="18" t="s">
        <v>57</v>
      </c>
      <c r="B84" s="18" t="s">
        <v>58</v>
      </c>
      <c r="C84" s="43">
        <v>0</v>
      </c>
      <c r="D84" s="43">
        <v>0</v>
      </c>
      <c r="E84" s="43">
        <v>0</v>
      </c>
      <c r="F84" s="9">
        <v>0</v>
      </c>
      <c r="G84" s="8">
        <v>583.75</v>
      </c>
      <c r="H84" s="9">
        <v>0</v>
      </c>
      <c r="I84" s="22"/>
      <c r="J84" s="10"/>
    </row>
    <row r="85" spans="1:10" x14ac:dyDescent="0.3">
      <c r="A85" s="18" t="s">
        <v>52</v>
      </c>
      <c r="B85" s="18" t="s">
        <v>53</v>
      </c>
      <c r="C85" s="9">
        <v>0</v>
      </c>
      <c r="D85" s="9">
        <v>0</v>
      </c>
      <c r="E85" s="9">
        <v>0</v>
      </c>
      <c r="F85" s="9">
        <v>0</v>
      </c>
      <c r="G85" s="8">
        <v>703.75</v>
      </c>
      <c r="H85" s="76">
        <v>0</v>
      </c>
      <c r="I85" s="77"/>
      <c r="J85" s="18"/>
    </row>
    <row r="86" spans="1:10" x14ac:dyDescent="0.3">
      <c r="A86" s="18" t="s">
        <v>80</v>
      </c>
      <c r="B86" s="18" t="s">
        <v>74</v>
      </c>
      <c r="C86" s="8">
        <v>261.5</v>
      </c>
      <c r="D86" s="9">
        <v>45.4</v>
      </c>
      <c r="E86" s="9">
        <v>0</v>
      </c>
      <c r="F86" s="9">
        <v>0</v>
      </c>
      <c r="G86" s="8">
        <v>600</v>
      </c>
      <c r="H86" s="9">
        <v>0</v>
      </c>
      <c r="I86" s="22"/>
      <c r="J86" s="10"/>
    </row>
    <row r="87" spans="1:10" x14ac:dyDescent="0.3">
      <c r="A87" s="18" t="s">
        <v>97</v>
      </c>
      <c r="B87" s="18" t="s">
        <v>74</v>
      </c>
      <c r="C87" s="8">
        <v>261.5</v>
      </c>
      <c r="D87" s="9">
        <v>45.4</v>
      </c>
      <c r="E87" s="9">
        <v>0</v>
      </c>
      <c r="F87" s="9">
        <v>0</v>
      </c>
      <c r="G87" s="8">
        <v>600</v>
      </c>
      <c r="H87" s="9">
        <v>0</v>
      </c>
      <c r="I87" s="22"/>
      <c r="J87" s="10"/>
    </row>
    <row r="88" spans="1:10" x14ac:dyDescent="0.3">
      <c r="A88" s="18" t="s">
        <v>82</v>
      </c>
      <c r="B88" s="18" t="s">
        <v>56</v>
      </c>
      <c r="C88" s="9">
        <v>0</v>
      </c>
      <c r="D88" s="9">
        <v>45.4</v>
      </c>
      <c r="E88" s="9">
        <v>0</v>
      </c>
      <c r="F88" s="9">
        <v>0</v>
      </c>
      <c r="G88" s="8">
        <v>600</v>
      </c>
      <c r="H88" s="9">
        <v>0</v>
      </c>
      <c r="I88" s="22"/>
      <c r="J88" s="10"/>
    </row>
    <row r="89" spans="1:10" s="27" customFormat="1" x14ac:dyDescent="0.3">
      <c r="A89" s="18" t="s">
        <v>181</v>
      </c>
      <c r="B89" s="18" t="s">
        <v>182</v>
      </c>
      <c r="C89" s="32">
        <v>0</v>
      </c>
      <c r="D89" s="60">
        <v>0</v>
      </c>
      <c r="E89" s="32">
        <v>0</v>
      </c>
      <c r="F89" s="62">
        <v>94.68</v>
      </c>
      <c r="G89" s="32">
        <v>0</v>
      </c>
      <c r="H89" s="32">
        <v>0</v>
      </c>
      <c r="I89" s="22"/>
      <c r="J89" s="10"/>
    </row>
    <row r="90" spans="1:10" x14ac:dyDescent="0.3">
      <c r="A90" s="70" t="s">
        <v>126</v>
      </c>
      <c r="B90" s="18" t="s">
        <v>122</v>
      </c>
      <c r="C90" s="42">
        <v>175</v>
      </c>
      <c r="D90" s="43">
        <v>0</v>
      </c>
      <c r="E90" s="42">
        <v>90</v>
      </c>
      <c r="F90" s="8">
        <v>180</v>
      </c>
      <c r="G90" s="8">
        <v>0</v>
      </c>
      <c r="H90" s="8">
        <v>0</v>
      </c>
      <c r="I90" s="22"/>
      <c r="J90" s="10"/>
    </row>
    <row r="91" spans="1:10" s="27" customFormat="1" ht="22.5" customHeight="1" x14ac:dyDescent="0.3">
      <c r="A91" s="70" t="s">
        <v>124</v>
      </c>
      <c r="B91" s="18" t="s">
        <v>122</v>
      </c>
      <c r="C91" s="42">
        <v>300</v>
      </c>
      <c r="D91" s="43">
        <v>0</v>
      </c>
      <c r="E91" s="42">
        <v>90</v>
      </c>
      <c r="F91" s="8">
        <v>180</v>
      </c>
      <c r="G91" s="8">
        <v>0</v>
      </c>
      <c r="H91" s="8">
        <v>0</v>
      </c>
      <c r="I91" s="22"/>
      <c r="J91" s="10"/>
    </row>
    <row r="92" spans="1:10" s="27" customFormat="1" ht="16" customHeight="1" x14ac:dyDescent="0.3">
      <c r="A92" s="70" t="s">
        <v>127</v>
      </c>
      <c r="B92" s="18" t="s">
        <v>122</v>
      </c>
      <c r="C92" s="8">
        <v>175</v>
      </c>
      <c r="D92" s="9">
        <v>0</v>
      </c>
      <c r="E92" s="8">
        <v>90</v>
      </c>
      <c r="F92" s="8">
        <v>270</v>
      </c>
      <c r="G92" s="8">
        <v>0</v>
      </c>
      <c r="H92" s="8">
        <v>0</v>
      </c>
      <c r="I92" s="22"/>
      <c r="J92" s="10"/>
    </row>
    <row r="93" spans="1:10" x14ac:dyDescent="0.3">
      <c r="A93" s="70" t="s">
        <v>125</v>
      </c>
      <c r="B93" s="18" t="s">
        <v>122</v>
      </c>
      <c r="C93" s="8">
        <v>300</v>
      </c>
      <c r="D93" s="9">
        <v>0</v>
      </c>
      <c r="E93" s="8">
        <v>90</v>
      </c>
      <c r="F93" s="8">
        <v>270</v>
      </c>
      <c r="G93" s="8">
        <v>0</v>
      </c>
      <c r="H93" s="8">
        <v>0</v>
      </c>
      <c r="I93" s="22"/>
      <c r="J93" s="10"/>
    </row>
    <row r="94" spans="1:10" x14ac:dyDescent="0.3">
      <c r="A94" s="71" t="s">
        <v>119</v>
      </c>
      <c r="B94" s="18" t="s">
        <v>120</v>
      </c>
      <c r="C94" s="8">
        <v>0</v>
      </c>
      <c r="D94" s="9">
        <v>0</v>
      </c>
      <c r="E94" s="8">
        <v>0</v>
      </c>
      <c r="F94" s="8">
        <v>0</v>
      </c>
      <c r="G94" s="8">
        <v>0</v>
      </c>
      <c r="H94" s="8">
        <v>0</v>
      </c>
      <c r="I94" s="22"/>
      <c r="J94" s="10"/>
    </row>
    <row r="95" spans="1:10" x14ac:dyDescent="0.3">
      <c r="A95" s="18" t="s">
        <v>156</v>
      </c>
      <c r="B95" s="7" t="s">
        <v>157</v>
      </c>
      <c r="C95" s="29">
        <v>0</v>
      </c>
      <c r="D95" s="47">
        <v>0</v>
      </c>
      <c r="E95" s="32" t="s">
        <v>207</v>
      </c>
      <c r="F95" s="26">
        <v>1035</v>
      </c>
      <c r="G95" s="8">
        <v>0</v>
      </c>
      <c r="H95" s="8">
        <v>150</v>
      </c>
      <c r="I95" s="22"/>
      <c r="J95" s="10"/>
    </row>
    <row r="96" spans="1:10" x14ac:dyDescent="0.3">
      <c r="A96" s="7" t="s">
        <v>168</v>
      </c>
      <c r="B96" s="7" t="s">
        <v>169</v>
      </c>
      <c r="C96" s="32">
        <v>0</v>
      </c>
      <c r="D96" s="60">
        <v>0</v>
      </c>
      <c r="E96" s="14">
        <v>50</v>
      </c>
      <c r="F96" s="32">
        <v>0</v>
      </c>
      <c r="G96" s="32">
        <v>0</v>
      </c>
      <c r="H96" s="32">
        <v>0</v>
      </c>
      <c r="I96" s="22"/>
      <c r="J96" s="10"/>
    </row>
    <row r="97" spans="1:10" x14ac:dyDescent="0.3">
      <c r="A97" s="7" t="s">
        <v>165</v>
      </c>
      <c r="B97" s="18" t="s">
        <v>166</v>
      </c>
      <c r="C97" s="14">
        <v>650</v>
      </c>
      <c r="D97" s="26">
        <v>572.4</v>
      </c>
      <c r="E97" s="14">
        <v>10.4</v>
      </c>
      <c r="F97" s="14">
        <v>5600</v>
      </c>
      <c r="G97" s="32">
        <v>0</v>
      </c>
      <c r="H97" s="32">
        <v>0</v>
      </c>
      <c r="I97" s="22"/>
      <c r="J97" s="10"/>
    </row>
    <row r="98" spans="1:10" x14ac:dyDescent="0.3">
      <c r="A98" s="33" t="s">
        <v>142</v>
      </c>
      <c r="B98" s="18" t="s">
        <v>143</v>
      </c>
      <c r="C98" s="8">
        <v>5000</v>
      </c>
      <c r="D98" s="9">
        <v>0</v>
      </c>
      <c r="E98" s="8">
        <v>710.8</v>
      </c>
      <c r="F98" s="8">
        <v>0</v>
      </c>
      <c r="G98" s="8">
        <v>3291</v>
      </c>
      <c r="H98" s="8">
        <v>5295.29</v>
      </c>
      <c r="I98" s="14"/>
      <c r="J98" s="10" t="s">
        <v>212</v>
      </c>
    </row>
    <row r="99" spans="1:10" s="27" customFormat="1" ht="45" customHeight="1" x14ac:dyDescent="0.3">
      <c r="A99" s="31" t="s">
        <v>229</v>
      </c>
      <c r="B99" s="25" t="s">
        <v>143</v>
      </c>
      <c r="C99" s="48">
        <v>0</v>
      </c>
      <c r="D99" s="49">
        <v>11352.35</v>
      </c>
      <c r="E99" s="48">
        <v>0</v>
      </c>
      <c r="F99" s="48">
        <v>19800</v>
      </c>
      <c r="G99" s="48">
        <v>0</v>
      </c>
      <c r="H99" s="48">
        <v>37271.410000000003</v>
      </c>
      <c r="I99" s="78"/>
      <c r="J99" s="80" t="s">
        <v>226</v>
      </c>
    </row>
    <row r="100" spans="1:10" x14ac:dyDescent="0.3">
      <c r="A100" s="7" t="s">
        <v>9</v>
      </c>
      <c r="B100" s="7" t="s">
        <v>10</v>
      </c>
      <c r="C100" s="8">
        <v>650</v>
      </c>
      <c r="D100" s="9">
        <v>0</v>
      </c>
      <c r="E100" s="8">
        <v>110</v>
      </c>
      <c r="F100" s="8">
        <v>1600</v>
      </c>
      <c r="G100" s="8">
        <v>0</v>
      </c>
      <c r="H100" s="8">
        <v>90.02</v>
      </c>
      <c r="I100" s="22" t="s">
        <v>11</v>
      </c>
      <c r="J100" s="10"/>
    </row>
    <row r="101" spans="1:10" x14ac:dyDescent="0.3">
      <c r="A101" s="7" t="s">
        <v>167</v>
      </c>
      <c r="B101" s="18" t="s">
        <v>166</v>
      </c>
      <c r="C101" s="14">
        <v>1100</v>
      </c>
      <c r="D101" s="60">
        <v>0</v>
      </c>
      <c r="E101" s="14">
        <v>475</v>
      </c>
      <c r="F101" s="14">
        <v>900</v>
      </c>
      <c r="G101" s="32">
        <v>0</v>
      </c>
      <c r="H101" s="14">
        <v>360</v>
      </c>
      <c r="I101" s="22"/>
      <c r="J101" s="10"/>
    </row>
    <row r="102" spans="1:10" ht="70" x14ac:dyDescent="0.3">
      <c r="A102" s="28" t="s">
        <v>184</v>
      </c>
      <c r="B102" s="61" t="s">
        <v>185</v>
      </c>
      <c r="C102" s="8">
        <v>400</v>
      </c>
      <c r="D102" s="13" t="s">
        <v>208</v>
      </c>
      <c r="E102" s="13" t="s">
        <v>208</v>
      </c>
      <c r="F102" s="8">
        <v>1836.5</v>
      </c>
      <c r="G102" s="29">
        <v>0</v>
      </c>
      <c r="H102" s="8">
        <v>2244</v>
      </c>
      <c r="I102" s="26">
        <v>2447</v>
      </c>
      <c r="J102" s="10"/>
    </row>
    <row r="103" spans="1:10" x14ac:dyDescent="0.3">
      <c r="A103" s="25" t="s">
        <v>26</v>
      </c>
      <c r="B103" s="25" t="s">
        <v>25</v>
      </c>
      <c r="C103" s="14">
        <v>0</v>
      </c>
      <c r="D103" s="26">
        <v>0</v>
      </c>
      <c r="E103" s="14">
        <v>0</v>
      </c>
      <c r="F103" s="14">
        <v>250</v>
      </c>
      <c r="G103" s="14">
        <v>0</v>
      </c>
      <c r="H103" s="14" t="s">
        <v>225</v>
      </c>
      <c r="I103" s="24"/>
      <c r="J103" s="16"/>
    </row>
    <row r="104" spans="1:10" x14ac:dyDescent="0.3">
      <c r="A104" s="18" t="s">
        <v>22</v>
      </c>
      <c r="B104" s="18" t="s">
        <v>23</v>
      </c>
      <c r="C104" s="8">
        <v>0</v>
      </c>
      <c r="D104" s="9">
        <v>0</v>
      </c>
      <c r="E104" s="8">
        <v>15.71</v>
      </c>
      <c r="F104" s="8">
        <v>52.900000000000006</v>
      </c>
      <c r="G104" s="8">
        <v>0</v>
      </c>
      <c r="H104" s="8">
        <v>0</v>
      </c>
      <c r="I104" s="24"/>
      <c r="J104" s="10"/>
    </row>
    <row r="105" spans="1:10" x14ac:dyDescent="0.3">
      <c r="A105" s="18" t="s">
        <v>18</v>
      </c>
      <c r="B105" s="18" t="s">
        <v>19</v>
      </c>
      <c r="C105" s="8">
        <v>475</v>
      </c>
      <c r="D105" s="9">
        <v>0</v>
      </c>
      <c r="E105" s="8">
        <v>132</v>
      </c>
      <c r="F105" s="8">
        <v>264.5</v>
      </c>
      <c r="G105" s="8">
        <v>0</v>
      </c>
      <c r="H105" s="8">
        <v>0</v>
      </c>
      <c r="I105" s="22" t="s">
        <v>11</v>
      </c>
      <c r="J105" s="10"/>
    </row>
    <row r="106" spans="1:10" x14ac:dyDescent="0.3">
      <c r="A106" s="18" t="s">
        <v>20</v>
      </c>
      <c r="B106" s="18" t="s">
        <v>21</v>
      </c>
      <c r="C106" s="8">
        <v>0</v>
      </c>
      <c r="D106" s="9">
        <v>0</v>
      </c>
      <c r="E106" s="8">
        <v>15.72</v>
      </c>
      <c r="F106" s="8">
        <v>307.18</v>
      </c>
      <c r="G106" s="8">
        <v>0</v>
      </c>
      <c r="H106" s="8">
        <v>350</v>
      </c>
      <c r="I106" s="22"/>
      <c r="J106" s="10"/>
    </row>
    <row r="107" spans="1:10" x14ac:dyDescent="0.3">
      <c r="A107" s="7" t="s">
        <v>175</v>
      </c>
      <c r="B107" s="61" t="s">
        <v>176</v>
      </c>
      <c r="C107" s="60">
        <v>0</v>
      </c>
      <c r="D107" s="60">
        <v>0</v>
      </c>
      <c r="E107" s="32">
        <v>0</v>
      </c>
      <c r="F107" s="14">
        <v>144</v>
      </c>
      <c r="G107" s="32">
        <v>0</v>
      </c>
      <c r="H107" s="9">
        <v>0</v>
      </c>
      <c r="I107" s="22"/>
      <c r="J107" s="10"/>
    </row>
    <row r="108" spans="1:10" ht="70" x14ac:dyDescent="0.3">
      <c r="A108" s="33" t="s">
        <v>218</v>
      </c>
      <c r="B108" s="18" t="s">
        <v>74</v>
      </c>
      <c r="C108" s="32">
        <v>0</v>
      </c>
      <c r="D108" s="59" t="s">
        <v>208</v>
      </c>
      <c r="E108" s="59" t="s">
        <v>208</v>
      </c>
      <c r="F108" s="9">
        <v>0</v>
      </c>
      <c r="G108" s="9">
        <v>0</v>
      </c>
      <c r="H108" s="9">
        <v>0</v>
      </c>
      <c r="I108" s="9">
        <v>411.53</v>
      </c>
      <c r="J108" s="10"/>
    </row>
    <row r="109" spans="1:10" x14ac:dyDescent="0.3">
      <c r="A109" s="18" t="s">
        <v>140</v>
      </c>
      <c r="B109" s="18" t="s">
        <v>141</v>
      </c>
      <c r="C109" s="8">
        <v>0</v>
      </c>
      <c r="D109" s="9">
        <v>0</v>
      </c>
      <c r="E109" s="8">
        <v>0</v>
      </c>
      <c r="F109" s="8">
        <v>0</v>
      </c>
      <c r="G109" s="8">
        <v>0</v>
      </c>
      <c r="H109" s="8">
        <v>153.9</v>
      </c>
      <c r="I109" s="22"/>
      <c r="J109" s="10"/>
    </row>
    <row r="110" spans="1:10" x14ac:dyDescent="0.3">
      <c r="A110" s="18" t="s">
        <v>159</v>
      </c>
      <c r="B110" s="7" t="s">
        <v>160</v>
      </c>
      <c r="C110" s="29">
        <v>0</v>
      </c>
      <c r="D110" s="47">
        <v>0</v>
      </c>
      <c r="E110" s="32" t="s">
        <v>207</v>
      </c>
      <c r="F110" s="26">
        <v>379</v>
      </c>
      <c r="G110" s="8">
        <v>0</v>
      </c>
      <c r="H110" s="8">
        <v>327.08</v>
      </c>
      <c r="I110" s="22"/>
      <c r="J110" s="10"/>
    </row>
    <row r="111" spans="1:10" x14ac:dyDescent="0.3">
      <c r="A111" s="18" t="s">
        <v>183</v>
      </c>
      <c r="B111" s="18" t="s">
        <v>182</v>
      </c>
      <c r="C111" s="32">
        <v>0</v>
      </c>
      <c r="D111" s="60">
        <v>0</v>
      </c>
      <c r="E111" s="32">
        <v>0</v>
      </c>
      <c r="F111" s="14">
        <v>142.5</v>
      </c>
      <c r="G111" s="32">
        <v>0</v>
      </c>
      <c r="H111" s="32">
        <v>0</v>
      </c>
      <c r="I111" s="22"/>
      <c r="J111" s="10"/>
    </row>
    <row r="112" spans="1:10" ht="28" x14ac:dyDescent="0.3">
      <c r="A112" s="11" t="s">
        <v>13</v>
      </c>
      <c r="B112" s="12" t="s">
        <v>14</v>
      </c>
      <c r="C112" s="17">
        <v>775</v>
      </c>
      <c r="D112" s="9">
        <v>0</v>
      </c>
      <c r="E112" s="13" t="s">
        <v>206</v>
      </c>
      <c r="F112" s="13" t="s">
        <v>206</v>
      </c>
      <c r="G112" s="17">
        <v>1685</v>
      </c>
      <c r="H112" s="17">
        <v>790</v>
      </c>
      <c r="I112" s="15">
        <v>1014</v>
      </c>
      <c r="J112" s="16"/>
    </row>
    <row r="113" spans="1:10" x14ac:dyDescent="0.3">
      <c r="A113" s="18" t="s">
        <v>24</v>
      </c>
      <c r="B113" s="18" t="s">
        <v>25</v>
      </c>
      <c r="C113" s="8">
        <v>0</v>
      </c>
      <c r="D113" s="9">
        <v>0</v>
      </c>
      <c r="E113" s="14">
        <v>20</v>
      </c>
      <c r="F113" s="14">
        <v>10</v>
      </c>
      <c r="G113" s="8">
        <v>0</v>
      </c>
      <c r="H113" s="8">
        <v>0</v>
      </c>
      <c r="I113" s="24"/>
      <c r="J113" s="16"/>
    </row>
    <row r="114" spans="1:10" ht="84" x14ac:dyDescent="0.3">
      <c r="A114" s="18" t="s">
        <v>161</v>
      </c>
      <c r="B114" s="18" t="s">
        <v>162</v>
      </c>
      <c r="C114" s="8">
        <v>210</v>
      </c>
      <c r="D114" s="47">
        <v>0</v>
      </c>
      <c r="E114" s="29">
        <v>0</v>
      </c>
      <c r="F114" s="8">
        <f>SUM(D114)</f>
        <v>0</v>
      </c>
      <c r="G114" s="8">
        <v>0</v>
      </c>
      <c r="H114" s="8">
        <v>0</v>
      </c>
      <c r="I114" s="55"/>
      <c r="J114" s="81" t="s">
        <v>189</v>
      </c>
    </row>
    <row r="115" spans="1:10" x14ac:dyDescent="0.3">
      <c r="A115" s="18" t="s">
        <v>161</v>
      </c>
      <c r="B115" s="18" t="s">
        <v>163</v>
      </c>
      <c r="C115" s="29">
        <v>0</v>
      </c>
      <c r="D115" s="47">
        <v>0</v>
      </c>
      <c r="E115" s="29">
        <v>0</v>
      </c>
      <c r="F115" s="8">
        <f>SUM(D115)</f>
        <v>0</v>
      </c>
      <c r="G115" s="8">
        <v>0</v>
      </c>
      <c r="H115" s="9">
        <v>0</v>
      </c>
      <c r="I115" s="22"/>
      <c r="J115" s="10"/>
    </row>
    <row r="116" spans="1:10" x14ac:dyDescent="0.3">
      <c r="A116" s="18" t="s">
        <v>161</v>
      </c>
      <c r="B116" s="18" t="s">
        <v>164</v>
      </c>
      <c r="C116" s="29">
        <v>0</v>
      </c>
      <c r="D116" s="47">
        <v>0</v>
      </c>
      <c r="E116" s="29">
        <v>0</v>
      </c>
      <c r="F116" s="8">
        <f>SUM(D116)</f>
        <v>0</v>
      </c>
      <c r="G116" s="8">
        <v>0</v>
      </c>
      <c r="H116" s="9">
        <v>0</v>
      </c>
      <c r="I116" s="22"/>
      <c r="J116" s="10"/>
    </row>
    <row r="117" spans="1:10" x14ac:dyDescent="0.3">
      <c r="A117" s="18" t="s">
        <v>179</v>
      </c>
      <c r="B117" s="18" t="s">
        <v>180</v>
      </c>
      <c r="C117" s="14">
        <v>272.5</v>
      </c>
      <c r="D117" s="60">
        <v>0</v>
      </c>
      <c r="E117" s="14">
        <v>158.76</v>
      </c>
      <c r="F117" s="14">
        <v>360</v>
      </c>
      <c r="G117" s="14">
        <v>0</v>
      </c>
      <c r="H117" s="14">
        <v>0</v>
      </c>
      <c r="I117" s="22"/>
      <c r="J117" s="10"/>
    </row>
    <row r="118" spans="1:10" ht="35" customHeight="1" x14ac:dyDescent="0.3">
      <c r="A118" s="70" t="s">
        <v>128</v>
      </c>
      <c r="B118" s="18" t="s">
        <v>120</v>
      </c>
      <c r="C118" s="8">
        <v>0</v>
      </c>
      <c r="D118" s="9">
        <v>0</v>
      </c>
      <c r="E118" s="8">
        <v>0</v>
      </c>
      <c r="F118" s="8">
        <v>0</v>
      </c>
      <c r="G118" s="8">
        <v>0</v>
      </c>
      <c r="H118" s="8">
        <v>0</v>
      </c>
      <c r="I118" s="22"/>
      <c r="J118" s="10"/>
    </row>
    <row r="119" spans="1:10" ht="28" x14ac:dyDescent="0.3">
      <c r="A119" s="25"/>
      <c r="B119" s="25"/>
      <c r="C119" s="56">
        <f>SUM(C2:C117)</f>
        <v>36593.65</v>
      </c>
      <c r="D119" s="57">
        <v>21401.42</v>
      </c>
      <c r="E119" s="56">
        <v>18611.689999999999</v>
      </c>
      <c r="F119" s="56">
        <v>66056.850000000006</v>
      </c>
      <c r="G119" s="56">
        <f>SUM(G2:G118)</f>
        <v>60023.895000000004</v>
      </c>
      <c r="H119" s="63">
        <v>169902.84</v>
      </c>
      <c r="I119" s="64">
        <v>15700.67</v>
      </c>
      <c r="J119" s="65" t="s">
        <v>228</v>
      </c>
    </row>
    <row r="120" spans="1:10" x14ac:dyDescent="0.3">
      <c r="E120" s="67"/>
    </row>
    <row r="121" spans="1:10" x14ac:dyDescent="0.3">
      <c r="A121" s="69" t="s">
        <v>135</v>
      </c>
    </row>
    <row r="122" spans="1:10" x14ac:dyDescent="0.3">
      <c r="A122" s="69" t="s">
        <v>136</v>
      </c>
    </row>
    <row r="123" spans="1:10" x14ac:dyDescent="0.3">
      <c r="A123" s="69" t="s">
        <v>137</v>
      </c>
    </row>
    <row r="124" spans="1:10" x14ac:dyDescent="0.3">
      <c r="A124" s="69" t="s">
        <v>138</v>
      </c>
      <c r="E124" s="67"/>
    </row>
    <row r="125" spans="1:10" x14ac:dyDescent="0.3">
      <c r="A125" s="69" t="s">
        <v>139</v>
      </c>
    </row>
    <row r="126" spans="1:10" x14ac:dyDescent="0.3">
      <c r="A126" s="69"/>
      <c r="H126" s="56"/>
    </row>
  </sheetData>
  <autoFilter ref="A1:J119" xr:uid="{64280B9C-9835-4270-B86E-D312B0D66E7B}">
    <sortState xmlns:xlrd2="http://schemas.microsoft.com/office/spreadsheetml/2017/richdata2" ref="A2:J119">
      <sortCondition ref="A2:A119"/>
    </sortState>
  </autoFilter>
  <phoneticPr fontId="1" type="noConversion"/>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18882C-99C7-43B2-A34D-14DEBF479EB9}"/>
</file>

<file path=customXml/itemProps2.xml><?xml version="1.0" encoding="utf-8"?>
<ds:datastoreItem xmlns:ds="http://schemas.openxmlformats.org/officeDocument/2006/customXml" ds:itemID="{5BBE5A71-14F0-460C-ADC5-55A2FA577D4A}"/>
</file>

<file path=customXml/itemProps3.xml><?xml version="1.0" encoding="utf-8"?>
<ds:datastoreItem xmlns:ds="http://schemas.openxmlformats.org/officeDocument/2006/customXml" ds:itemID="{31F4BE7F-56CD-4645-8F4C-CFA0A10A25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2023-02-17T16:54:43Z</dcterms:created>
  <dcterms:modified xsi:type="dcterms:W3CDTF">2023-02-17T16:58:54Z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